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4-010 COMPONENTE 2\4. Instrumentos\Primera Version\BBPP redes\"/>
    </mc:Choice>
  </mc:AlternateContent>
  <bookViews>
    <workbookView xWindow="0" yWindow="0" windowWidth="20490" windowHeight="9045" tabRatio="475" firstSheet="1" activeTab="2"/>
  </bookViews>
  <sheets>
    <sheet name="Lista" sheetId="1" state="hidden" r:id="rId1"/>
    <sheet name="Introducción" sheetId="5" r:id="rId2"/>
    <sheet name="Medición" sheetId="2" r:id="rId3"/>
    <sheet name="Resultados" sheetId="3" r:id="rId4"/>
    <sheet name="Gráfico" sheetId="4" r:id="rId5"/>
  </sheets>
  <definedNames>
    <definedName name="_ftn1" localSheetId="1">Introducción!$A$54</definedName>
    <definedName name="_ftn2" localSheetId="1">Introducción!$A$55</definedName>
    <definedName name="_ftnref1" localSheetId="1">Introducción!$A$36</definedName>
    <definedName name="_ftnref2" localSheetId="1">Introducción!$B$44</definedName>
    <definedName name="_xlnm.Print_Area" localSheetId="2">Medición!$A$1:$C$107</definedName>
    <definedName name="red">Lista!$B$2:$B$3</definedName>
    <definedName name="si_no">Lista!$C$2:$C$4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C7" i="3"/>
  <c r="C8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D16" i="3"/>
  <c r="E16" i="3" s="1"/>
  <c r="D15" i="3"/>
  <c r="E15" i="3" s="1"/>
  <c r="C26" i="3"/>
  <c r="C9" i="3"/>
  <c r="F26" i="3" l="1"/>
  <c r="C10" i="3"/>
  <c r="D26" i="3"/>
  <c r="E17" i="3"/>
  <c r="E26" i="3" s="1"/>
  <c r="F105" i="2"/>
  <c r="F106" i="2"/>
  <c r="F104" i="2"/>
  <c r="F96" i="2"/>
  <c r="F97" i="2"/>
  <c r="F98" i="2"/>
  <c r="F99" i="2"/>
  <c r="F95" i="2"/>
  <c r="F85" i="2"/>
  <c r="F86" i="2"/>
  <c r="F87" i="2"/>
  <c r="F88" i="2"/>
  <c r="F89" i="2"/>
  <c r="F84" i="2"/>
  <c r="F78" i="2"/>
  <c r="F79" i="2"/>
  <c r="F77" i="2"/>
  <c r="F70" i="2"/>
  <c r="F71" i="2"/>
  <c r="F72" i="2"/>
  <c r="F69" i="2"/>
  <c r="F61" i="2"/>
  <c r="F62" i="2"/>
  <c r="F63" i="2"/>
  <c r="F64" i="2"/>
  <c r="F60" i="2"/>
  <c r="F53" i="2"/>
  <c r="F54" i="2"/>
  <c r="F52" i="2"/>
  <c r="F42" i="2"/>
  <c r="F43" i="2"/>
  <c r="F44" i="2"/>
  <c r="F45" i="2"/>
  <c r="F46" i="2"/>
  <c r="F41" i="2"/>
  <c r="F35" i="2"/>
  <c r="F36" i="2"/>
  <c r="F34" i="2"/>
  <c r="F24" i="2"/>
  <c r="F25" i="2"/>
  <c r="F26" i="2"/>
  <c r="F27" i="2"/>
  <c r="F28" i="2"/>
  <c r="F23" i="2"/>
  <c r="F15" i="2"/>
  <c r="F16" i="2"/>
  <c r="F17" i="2"/>
  <c r="F14" i="2"/>
  <c r="E107" i="2"/>
  <c r="E100" i="2"/>
  <c r="E90" i="2"/>
  <c r="E80" i="2"/>
  <c r="E73" i="2"/>
  <c r="E65" i="2"/>
  <c r="E55" i="2"/>
  <c r="E47" i="2"/>
  <c r="E37" i="2"/>
  <c r="E29" i="2"/>
  <c r="E18" i="2"/>
  <c r="F80" i="2" l="1"/>
  <c r="F107" i="2"/>
  <c r="G55" i="2"/>
  <c r="G90" i="2"/>
  <c r="F73" i="2"/>
  <c r="G65" i="2"/>
  <c r="G47" i="2"/>
  <c r="F55" i="2"/>
  <c r="G37" i="2"/>
  <c r="F65" i="2"/>
  <c r="F37" i="2"/>
  <c r="G73" i="2"/>
  <c r="F90" i="2"/>
  <c r="G100" i="2"/>
  <c r="F47" i="2"/>
  <c r="G80" i="2"/>
  <c r="G29" i="2"/>
  <c r="G107" i="2"/>
  <c r="H107" i="2" s="1"/>
  <c r="G25" i="3" s="1"/>
  <c r="F100" i="2"/>
  <c r="F29" i="2"/>
  <c r="G18" i="2"/>
  <c r="F18" i="2"/>
  <c r="H55" i="2" l="1"/>
  <c r="G19" i="3" s="1"/>
  <c r="H80" i="2"/>
  <c r="G22" i="3" s="1"/>
  <c r="H47" i="2"/>
  <c r="G18" i="3" s="1"/>
  <c r="H100" i="2"/>
  <c r="G24" i="3" s="1"/>
  <c r="H90" i="2"/>
  <c r="G23" i="3" s="1"/>
  <c r="H73" i="2"/>
  <c r="G21" i="3" s="1"/>
  <c r="H65" i="2"/>
  <c r="G20" i="3" s="1"/>
  <c r="H37" i="2"/>
  <c r="G17" i="3" s="1"/>
  <c r="H29" i="2"/>
  <c r="G16" i="3" s="1"/>
  <c r="H18" i="2"/>
  <c r="G15" i="3" s="1"/>
</calcChain>
</file>

<file path=xl/sharedStrings.xml><?xml version="1.0" encoding="utf-8"?>
<sst xmlns="http://schemas.openxmlformats.org/spreadsheetml/2006/main" count="178" uniqueCount="111">
  <si>
    <t>1.2 Cuenta con Plan de Trabajo o documento similar con frecuencia anual.</t>
  </si>
  <si>
    <t>1.3 Los Proyectos, programas y servicios están alineados con la misión y visión.</t>
  </si>
  <si>
    <t>1.4 Existen lineamientos de monitoreo y evaluación de sus planes y programas o mecanismos similares.</t>
  </si>
  <si>
    <t>2.3 Establece códigos de ética entre sus miembros.</t>
  </si>
  <si>
    <t>2.4 El Comité o Junta Directiva orienta a la Asamblea de Socios en políticas y estrategias institucionales.</t>
  </si>
  <si>
    <t>2.6 Existen mecanismos de ingreso  de nuevos socios y membresías, así como de retiro y separación.</t>
  </si>
  <si>
    <t>3.1 Existen mecanismos y espacios democráticos para la comunicación efectiva entre miembros de la red y/o entre instancias de la misma.</t>
  </si>
  <si>
    <t>3.2 Existen mecanismos para el diálogo abierto entre miembros y espacios para presentar propuestas e iniciativas.</t>
  </si>
  <si>
    <t>3.3 Existen mecanismos y espacios para la información oportuna y accesible para toma de decisiones por parte de los miembros y de la estructura de coordinación/dirección.</t>
  </si>
  <si>
    <t>4.1 La red forma parte de redes especializadas en América Latina u  otras del mundo.</t>
  </si>
  <si>
    <t>4.3 Las alianzas favorecen la ampliación de recursos (financieros, materiales o humanos) y oportunidades para alcanzar la misión.</t>
  </si>
  <si>
    <t>4.4 Existen mecanismos y espacios para intercambios regulares con aliados para el aprendizaje mutuo.</t>
  </si>
  <si>
    <t>6.1 Mantiene una biblioteca especializada y actualizada en evaluación, en formato electrónico y/o físico.</t>
  </si>
  <si>
    <t>6.2 Mantiene un sistema de consultas en línea para evaluadores e interesados en evaluación, en funcionamiento.</t>
  </si>
  <si>
    <t>6.3 La Red mantiene presencia activa y actualizada mediante red electrónica, página web y/o en redes sociales.</t>
  </si>
  <si>
    <t>6.4 Articula la oferta y demanda laboral para evaluadores mediante la difusión.</t>
  </si>
  <si>
    <t>7.1 Identifica necesidades de fortalecimiento de competencias en  evaluación de los diversos actores (estado, empresa privada, gobiernos nacionales y sub nacionales).</t>
  </si>
  <si>
    <t>7.2 Difunde estándares y códigos de conducta profesional nacionales e internacionales en evaluación.</t>
  </si>
  <si>
    <t>7.3 Ofrece tutoría, mentoría y entrenamiento en evaluación.</t>
  </si>
  <si>
    <t>8.2 Genera espacios para el intercambio y propone estrategias para la formación en evaluación, basada en estándares y competencias.</t>
  </si>
  <si>
    <t>8.3 Difunde experiencias exitosas relacionadas con buenas prácticas en formación y desarrollo de la capacidad evaluativa.</t>
  </si>
  <si>
    <t>9.1 La red ha sido reconocida como una entidad certificadora por una entidad nivel nacional o internacional.</t>
  </si>
  <si>
    <t>10.1 Desarrolla estrategias para movilizar y organizar a los actores clave del país para cumplir con la misión de generar una cultura de evaluación.</t>
  </si>
  <si>
    <t>10.2 Desarrolla una agenda de incidencia política centrada en leyes, regulaciones, acuerdos, normas políticas, estándares, buen uso de la función  o prácticas profesionales de calidad, solos o con alianzas público/privadas.</t>
  </si>
  <si>
    <t>10.3 Elabora propuestas de política y orienta a autoridades y ciudadanía sobre el valor de la evaluación, la mejora  del uso,  la calidad y estándares de evaluación.</t>
  </si>
  <si>
    <t>10.4 Incorpora hallazgos de investigaciones y evaluaciones en las estrategias de incidencia.</t>
  </si>
  <si>
    <t>10.5 Promueve el uso de las evidencias en las políticas públicas para una buena gobernanza.</t>
  </si>
  <si>
    <t>11.1 Desarrolla y facilita eventos especializados de intercambio para promover mejores prácticas evaluativas (grupos de trabajo, comunidades de práctica o similares)</t>
  </si>
  <si>
    <t>11.2 Recolecta y difunde en forma permanente mejores prácticas y experiencias profesionales nacionales e internacionales.</t>
  </si>
  <si>
    <t>11.3 Promociona la innovación y experimentación en la práctica profesional, de acuerdo con la cultura nacional y enfoques apropiados para la inclusión y la equidad.</t>
  </si>
  <si>
    <t>BUENA PRÁCTICA 01: La Red cuenta con planes y programas efectivos para lograr su visión y misión</t>
  </si>
  <si>
    <t>Criterios de verificación</t>
  </si>
  <si>
    <t>2.1 Cuenta con Estatutos, Reglamentos o documentos similares en donde se organizan las instancias, responsabilidades, alternancia y roles para la dirección o coordinación.</t>
  </si>
  <si>
    <t>BUENA PRÁCTICA 02: La red se organiza en torno a instrumentos y lineamientos que propician la gobernanza democrática</t>
  </si>
  <si>
    <t>BUENA PRÁCTICA 03: La red se comunica internamente garantizando democracia y participación de sus miembros</t>
  </si>
  <si>
    <t xml:space="preserve">BUENA PRÁCTICA 04: Establece alianzas con objetivos y responsabilidades claramente definidos y en concordancia con la misión y visión </t>
  </si>
  <si>
    <t>BUENA PRÁCTICA 05: La red asegura su sostenibilidad económica.</t>
  </si>
  <si>
    <t>BUENA PRÁCTICA 06: La red desarrolla y mantiene una plataforma tecnológica de recursos para evaluación.</t>
  </si>
  <si>
    <t>BUENA PRÁCTICA 07: La red fortalece capacidades en base a competencias, normas, códigos de ética y estándares.</t>
  </si>
  <si>
    <t>BUENA PRÁCTICA 08: Articula las necesidades de formación en evaluación entre las instituciones académicas y otros programas especializados.</t>
  </si>
  <si>
    <t>BUENA PRÁCTICA 09: Desarrolla un sistema de certificación  por competencias de evaluadores.</t>
  </si>
  <si>
    <t>BUENA PRÁCTICA 10: Desarrolla estrategias de incidencia política en gobierno nacional y sub nacional.</t>
  </si>
  <si>
    <t>BUENA PRÁCTICA 11: Comunica y difunde resultados, metodologías y prácticas sobre evaluación.</t>
  </si>
  <si>
    <r>
      <rPr>
        <b/>
        <sz val="9"/>
        <color theme="1"/>
        <rFont val="Calibri"/>
        <family val="2"/>
        <scheme val="minor"/>
      </rPr>
      <t xml:space="preserve">Nota aclaratoria: </t>
    </r>
    <r>
      <rPr>
        <sz val="9"/>
        <color theme="1"/>
        <rFont val="Calibri"/>
        <family val="2"/>
        <scheme val="minor"/>
      </rPr>
      <t xml:space="preserve">
(1) El Plan Estratégico o documento similar contiene visión, misión, análisis de las oportunidades del entorno, las estrategias, servicios y otros relevantes.</t>
    </r>
  </si>
  <si>
    <r>
      <rPr>
        <b/>
        <sz val="9"/>
        <color theme="1"/>
        <rFont val="Calibri"/>
        <family val="2"/>
        <scheme val="minor"/>
      </rPr>
      <t>Notas Aclaratorias</t>
    </r>
    <r>
      <rPr>
        <sz val="9"/>
        <color theme="1"/>
        <rFont val="Calibri"/>
        <family val="2"/>
        <scheme val="minor"/>
      </rPr>
      <t xml:space="preserve">
(2.2) La estructura de la gobernanza o documento similar incluye esencialmente alternancia de cargos, formas de elección, organización, cargos.
(2.5) Los mecanismos de participación pueden ser grupos de trabajo, contactos, oportunidades etc.</t>
    </r>
  </si>
  <si>
    <r>
      <t>2.5 Existen mecanismos de participación y  soporte continuo de la Asamblea de Socios o instancia similar, al Comité Directivo.</t>
    </r>
    <r>
      <rPr>
        <i/>
        <sz val="11"/>
        <color rgb="FF000000"/>
        <rFont val="Calibri"/>
        <family val="2"/>
        <scheme val="minor"/>
      </rPr>
      <t xml:space="preserve">  </t>
    </r>
    <r>
      <rPr>
        <b/>
        <i/>
        <sz val="11"/>
        <color rgb="FF000000"/>
        <rFont val="Calibri"/>
        <family val="2"/>
        <scheme val="minor"/>
      </rPr>
      <t>(Nota aclaratoria)</t>
    </r>
  </si>
  <si>
    <r>
      <t>1.1 Cuenta con un Plan Estratégico o documento similar para el mediano plazo.</t>
    </r>
    <r>
      <rPr>
        <b/>
        <i/>
        <sz val="11"/>
        <color theme="1"/>
        <rFont val="Calibri"/>
        <family val="2"/>
        <scheme val="minor"/>
      </rPr>
      <t xml:space="preserve"> (Nota aclaratoria)</t>
    </r>
  </si>
  <si>
    <r>
      <rPr>
        <b/>
        <sz val="9"/>
        <color theme="1"/>
        <rFont val="Calibri"/>
        <family val="2"/>
        <scheme val="minor"/>
      </rPr>
      <t>Notas Aclaratorias</t>
    </r>
    <r>
      <rPr>
        <sz val="9"/>
        <color theme="1"/>
        <rFont val="Calibri"/>
        <family val="2"/>
        <scheme val="minor"/>
      </rPr>
      <t xml:space="preserve">
(4.2) El establecimiento de alianzas se realiza con transparencia, integridad y responsabilidad.
(4.5) Esto significa que se posiciona como un interlocutor clave en evaluación mediante las alianzas.
(4.6) Se entiende que las oportunidades de contactos e intercambios favorecen a los interesados de cada red.</t>
    </r>
  </si>
  <si>
    <r>
      <rPr>
        <b/>
        <sz val="9"/>
        <color theme="1"/>
        <rFont val="Calibri"/>
        <family val="2"/>
        <scheme val="minor"/>
      </rPr>
      <t>Notas Aclaratorias</t>
    </r>
    <r>
      <rPr>
        <sz val="9"/>
        <color theme="1"/>
        <rFont val="Calibri"/>
        <family val="2"/>
        <scheme val="minor"/>
      </rPr>
      <t xml:space="preserve">
(5.1) Contenido del Plan de Negocios o documento similar debe incluir estrategias para la obtención de recursos y búsqueda de oportunidades para la recaudación.
(5.3) Se entiende por recursos a locales, personal, equipos, que pueden ser cedidos o prestados por terceros. </t>
    </r>
  </si>
  <si>
    <r>
      <t>4.2 La red establece alianzas con redes, sociedades y programas especializados en evaluación y/o con diversidad de organizaciones académicas e instancias públicas y privadas para el  cumplimiento de su misión.</t>
    </r>
    <r>
      <rPr>
        <b/>
        <i/>
        <sz val="11"/>
        <color theme="1"/>
        <rFont val="Calibri"/>
        <family val="2"/>
        <scheme val="minor"/>
      </rPr>
      <t xml:space="preserve"> (Nota aclaratoria)</t>
    </r>
  </si>
  <si>
    <r>
      <t xml:space="preserve">4.5 La red es solicitada o invitada por sus aliados para desarrollar el tema de su competencia. </t>
    </r>
    <r>
      <rPr>
        <b/>
        <i/>
        <sz val="11"/>
        <color theme="1"/>
        <rFont val="Calibri"/>
        <family val="2"/>
        <scheme val="minor"/>
      </rPr>
      <t>(Nota aclaratoria)</t>
    </r>
  </si>
  <si>
    <r>
      <t>4.6 La red favorece que sus miembros tengan intercambios entre pares y formen parte de redes, comunidades y grupos de trabajo nacionales e internacionales en forma democrática.</t>
    </r>
    <r>
      <rPr>
        <b/>
        <i/>
        <sz val="11"/>
        <color theme="1"/>
        <rFont val="Calibri"/>
        <family val="2"/>
        <scheme val="minor"/>
      </rPr>
      <t xml:space="preserve"> (Nota aclaratoria)</t>
    </r>
  </si>
  <si>
    <r>
      <t>5.1 Cuenta con un Plan de Negocios o un documento similar en el que se establecen las fuentes de ingreso y/o la recaudación/obtención de los mismos.</t>
    </r>
    <r>
      <rPr>
        <b/>
        <i/>
        <sz val="11"/>
        <color theme="1"/>
        <rFont val="Calibri"/>
        <family val="2"/>
        <scheme val="minor"/>
      </rPr>
      <t xml:space="preserve"> (Nota aclaratoria)</t>
    </r>
  </si>
  <si>
    <r>
      <t>5.3 Cuenta con fuentes y acceso a recursos diversificados</t>
    </r>
    <r>
      <rPr>
        <b/>
        <i/>
        <sz val="11"/>
        <color theme="1"/>
        <rFont val="Calibri"/>
        <family val="2"/>
        <scheme val="minor"/>
      </rPr>
      <t>. (Nota aclaratoria)</t>
    </r>
  </si>
  <si>
    <r>
      <t xml:space="preserve">Notas Aclaratorias
</t>
    </r>
    <r>
      <rPr>
        <sz val="9"/>
        <color theme="1"/>
        <rFont val="Calibri"/>
        <family val="2"/>
        <scheme val="minor"/>
      </rPr>
      <t>(9.5) se entiende que promueve mediante medios electrónicos o la web.</t>
    </r>
  </si>
  <si>
    <t>Nombre de la Red</t>
  </si>
  <si>
    <t>Red PERUME</t>
  </si>
  <si>
    <t>Red Eval Perú</t>
  </si>
  <si>
    <t>Calificación según respuesta</t>
  </si>
  <si>
    <t>Puntaje del criterio
(100% si todas aplican)</t>
  </si>
  <si>
    <t>¿Cumple con el criterio?
  (0) No, (1) Si,  (9) No Aplica</t>
  </si>
  <si>
    <t>Puntaje del criterio
(100% de acuerdo a respuesta)</t>
  </si>
  <si>
    <t>% de avance de la buena práctica</t>
  </si>
  <si>
    <t>Número total de buenas prácticas</t>
  </si>
  <si>
    <t>Número de criterios</t>
  </si>
  <si>
    <t>Número de criterios observados</t>
  </si>
  <si>
    <t>Número de criterios no aplicables a la red</t>
  </si>
  <si>
    <t>Número de criterios alcanzados por la red</t>
  </si>
  <si>
    <t>Porcentaje de logro de criterios</t>
  </si>
  <si>
    <t xml:space="preserve">Total de Criterios </t>
  </si>
  <si>
    <t>BUENAS PRÁCTICAS DE DESEMPEÑO</t>
  </si>
  <si>
    <t>BP 01: La Red cuenta con planes y programas efectivos para lograr su visión y misión</t>
  </si>
  <si>
    <t>BP 02: La red se organiza en torno a instrumentos y lineamientos que propician la gobernanza democrática</t>
  </si>
  <si>
    <t>BP 03: La red se comunica internamente garantizando democracia y participación de sus miembros</t>
  </si>
  <si>
    <t xml:space="preserve">BP 04: Establece alianzas con objetivos y responsabilidades claramente definidos y en concordancia con la misión y visión </t>
  </si>
  <si>
    <t>BP 05: La red asegura su sostenibilidad económica.</t>
  </si>
  <si>
    <t>BP 06: La red desarrolla y mantiene una plataforma tecnológica de recursos para evaluación.</t>
  </si>
  <si>
    <t>BP 07: La red fortalece capacidades en base a competencias, normas, códigos de ética y estándares.</t>
  </si>
  <si>
    <t>BP 08: Articula las necesidades de formación en evaluación entre las instituciones académicas y otros programas especializados.</t>
  </si>
  <si>
    <t>BP 09: Desarrolla un sistema de certificación  por competencias de evaluadores.</t>
  </si>
  <si>
    <t>BP 10: Desarrolla estrategias de incidencia política en gobierno nacional y sub nacional.</t>
  </si>
  <si>
    <t>BP 11: Comunica y difunde resultados, metodologías y prácticas sobre evaluación.</t>
  </si>
  <si>
    <t>Total</t>
  </si>
  <si>
    <t>Leyenda:</t>
  </si>
  <si>
    <t>Verde = 80.1% ó +</t>
  </si>
  <si>
    <t>Ambar = 50.1% a 80 %</t>
  </si>
  <si>
    <t>Rojo = 50% ó -</t>
  </si>
  <si>
    <t>RESULTADOS POR BUENAS PRÁCTICAS</t>
  </si>
  <si>
    <t>Fecha de medición del desempeño</t>
  </si>
  <si>
    <t>Responsable de la medición del desempeño</t>
  </si>
  <si>
    <t>Número de criterios observados en la red</t>
  </si>
  <si>
    <t>RESULTADOS GENERALES</t>
  </si>
  <si>
    <t>9.2 Establece competencias estandarizadas del profesional en evaluación.</t>
  </si>
  <si>
    <t>9.3 Cuenta con una Hoja de Ruta  para desarrollar el sistema de certificación de evaluadores</t>
  </si>
  <si>
    <t>9.4 Ha iniciado los pasos para contar con una Hoja de Ruta del sistema de certificación de evaluadores</t>
  </si>
  <si>
    <t>9.5 Tiene recursos humanos capacitados para la certificación en evaluación.</t>
  </si>
  <si>
    <r>
      <t xml:space="preserve">9.6 Promueve la demanda y oferta de evaluadores certificados. </t>
    </r>
    <r>
      <rPr>
        <b/>
        <i/>
        <sz val="11"/>
        <color theme="1"/>
        <rFont val="Calibri"/>
        <family val="2"/>
        <scheme val="minor"/>
      </rPr>
      <t>(Nota aclaratoria)</t>
    </r>
  </si>
  <si>
    <t>APLICATIVO PARA LA MEDICIÓN DEL DESEMPEÑO BASADO EN BUENAS PRÁCTICAS
DE REDES DE EVALUACIÓN</t>
  </si>
  <si>
    <t>Avance de la buena práctica</t>
  </si>
  <si>
    <r>
      <rPr>
        <b/>
        <sz val="11"/>
        <color theme="1"/>
        <rFont val="Calibri"/>
        <family val="2"/>
        <scheme val="minor"/>
      </rPr>
      <t>Instrucción:</t>
    </r>
    <r>
      <rPr>
        <sz val="11"/>
        <color theme="1"/>
        <rFont val="Calibri"/>
        <family val="2"/>
        <scheme val="minor"/>
      </rPr>
      <t xml:space="preserve">
Por favor, registre para cada criterio de las 11 buenas prácticas, el valor correspondiente a su cumplimiento: 
0: La red no cumple el criterio
1: La red cumple el criterio
9: El criterio no es aplicable a la red
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dejar criterios en blanco.</t>
    </r>
  </si>
  <si>
    <t>Comentarios:</t>
  </si>
  <si>
    <r>
      <rPr>
        <b/>
        <sz val="9"/>
        <color theme="1"/>
        <rFont val="Calibri"/>
        <family val="2"/>
        <scheme val="minor"/>
      </rPr>
      <t xml:space="preserve">Comentarios: </t>
    </r>
    <r>
      <rPr>
        <sz val="9"/>
        <color theme="1"/>
        <rFont val="Calibri"/>
        <family val="2"/>
        <scheme val="minor"/>
      </rPr>
      <t xml:space="preserve">
</t>
    </r>
  </si>
  <si>
    <t xml:space="preserve">Comentarios: </t>
  </si>
  <si>
    <r>
      <rPr>
        <b/>
        <sz val="9"/>
        <color theme="1"/>
        <rFont val="Calibri"/>
        <family val="2"/>
        <scheme val="minor"/>
      </rPr>
      <t xml:space="preserve">Comentarios: </t>
    </r>
    <r>
      <rPr>
        <sz val="9"/>
        <color theme="1"/>
        <rFont val="Calibri"/>
        <family val="2"/>
        <scheme val="minor"/>
      </rPr>
      <t xml:space="preserve"> 
</t>
    </r>
  </si>
  <si>
    <r>
      <t xml:space="preserve">2.2 Cuenta con una Junta Directiva y Asamblea establecida en una estructura de gobernanza ad-hoc .  </t>
    </r>
    <r>
      <rPr>
        <b/>
        <i/>
        <sz val="11"/>
        <color theme="1"/>
        <rFont val="Calibri"/>
        <family val="2"/>
        <scheme val="minor"/>
      </rPr>
      <t>(Nota aclaratoria)</t>
    </r>
  </si>
  <si>
    <t xml:space="preserve">Comentarios: 
</t>
  </si>
  <si>
    <t xml:space="preserve">Comentarios:                                                                                                                                                                                                             </t>
  </si>
  <si>
    <t>5.2 Los miembros aportan financieramente mediante cuotas u otras formas de  aporte de recursos por parte de los socios.</t>
  </si>
  <si>
    <t>6.5 Usa TICs  e impresos para comunicar los resultados e impactos de intervenciones, guías metodológicas, enfoques y buenas prácticas.</t>
  </si>
  <si>
    <t>7.4 Fortalece las capacidades de sus asociados mediante el acceso al conocimiento, intercambios y espacios de actualización y perfeccionamiento profesional.</t>
  </si>
  <si>
    <t>8.1 Identifica y articula las necesidades de los diversos sectores en materia de formación en evaluación (usuarios, entidades académicas, evaluadores, etc.) de acuerdo a la demanda de los mismos y a la agenda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</si>
</sst>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9" fontId="2" fillId="3" borderId="1" xfId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0" fillId="2" borderId="0" xfId="0" applyFont="1" applyFill="1"/>
    <xf numFmtId="0" fontId="11" fillId="2" borderId="1" xfId="0" applyFont="1" applyFill="1" applyBorder="1"/>
    <xf numFmtId="9" fontId="10" fillId="2" borderId="0" xfId="1" applyFont="1" applyFill="1"/>
    <xf numFmtId="0" fontId="11" fillId="8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0" fontId="0" fillId="0" borderId="1" xfId="1" applyNumberFormat="1" applyFont="1" applyBorder="1" applyAlignment="1">
      <alignment horizontal="center" vertical="center"/>
    </xf>
    <xf numFmtId="10" fontId="10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9" fontId="11" fillId="2" borderId="1" xfId="1" applyFont="1" applyFill="1" applyBorder="1" applyAlignment="1">
      <alignment horizontal="center"/>
    </xf>
    <xf numFmtId="0" fontId="0" fillId="2" borderId="0" xfId="0" applyFill="1"/>
    <xf numFmtId="0" fontId="0" fillId="2" borderId="12" xfId="0" applyFill="1" applyBorder="1" applyAlignment="1" applyProtection="1">
      <alignment horizontal="center" vertical="center"/>
      <protection locked="0"/>
    </xf>
    <xf numFmtId="0" fontId="13" fillId="10" borderId="13" xfId="0" applyFont="1" applyFill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13" fillId="9" borderId="13" xfId="0" applyFont="1" applyFill="1" applyBorder="1" applyAlignment="1" applyProtection="1">
      <alignment vertical="center"/>
    </xf>
    <xf numFmtId="0" fontId="13" fillId="11" borderId="17" xfId="0" applyFont="1" applyFill="1" applyBorder="1" applyAlignment="1" applyProtection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1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b="1">
                <a:solidFill>
                  <a:sysClr val="windowText" lastClr="000000"/>
                </a:solidFill>
              </a:rPr>
              <a:t>Medición del desempeño según buenas prácticas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Resultados!$B$15</c:f>
              <c:strCache>
                <c:ptCount val="1"/>
                <c:pt idx="0">
                  <c:v>BP 01: La Red cuenta con planes y programas efectivos para lograr su visión y misión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5.11415476080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Resultados!$B$16</c:f>
              <c:strCache>
                <c:ptCount val="1"/>
                <c:pt idx="0">
                  <c:v>BP 02: La red se organiza en torno a instrumentos y lineamientos que propician la gobernanza democrática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569002254840859E-17"/>
                  <c:y val="5.11415476080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Resultados!$G$16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Resultados!$B$17</c:f>
              <c:strCache>
                <c:ptCount val="1"/>
                <c:pt idx="0">
                  <c:v>BP 03: La red se comunica internamente garantizando democracia y participación de sus miembros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5.11415476080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Resultados!$G$17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Resultados!$B$18</c:f>
              <c:strCache>
                <c:ptCount val="1"/>
                <c:pt idx="0">
                  <c:v>BP 04: Establece alianzas con objetivos y responsabilidades claramente definidos y en concordancia con la misión y visión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569002254840859E-17"/>
                  <c:y val="5.6012171189762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Resultados!$G$18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Resultados!$B$19</c:f>
              <c:strCache>
                <c:ptCount val="1"/>
                <c:pt idx="0">
                  <c:v>BP 05: La red asegura su sostenibilidad económica.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5.11415476080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Resultados!$G$19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Resultados!$B$20</c:f>
              <c:strCache>
                <c:ptCount val="1"/>
                <c:pt idx="0">
                  <c:v>BP 06: La red desarrolla y mantiene una plataforma tecnológica de recursos para evaluación.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1380045096817118E-17"/>
                  <c:y val="5.11415476080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Resultados!$G$20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Resultados!$B$21</c:f>
              <c:strCache>
                <c:ptCount val="1"/>
                <c:pt idx="0">
                  <c:v>BP 07: La red fortalece capacidades en base a competencias, normas, códigos de ética y estándares.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1380045096817118E-17"/>
                  <c:y val="5.11415476080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Resultados!$B$22</c:f>
              <c:strCache>
                <c:ptCount val="1"/>
                <c:pt idx="0">
                  <c:v>BP 08: Articula las necesidades de formación en evaluación entre las instituciones académicas y otros programas especializados.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461059190031179E-3"/>
                  <c:y val="5.6012171189762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Resultados!$G$22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Resultados!$B$23</c:f>
              <c:strCache>
                <c:ptCount val="1"/>
                <c:pt idx="0">
                  <c:v>BP 09: Desarrolla un sistema de certificación  por competencias de evaluadores.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380045096817118E-17"/>
                  <c:y val="5.114154760804434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MX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Resultados!$G$23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Resultados!$B$24</c:f>
              <c:strCache>
                <c:ptCount val="1"/>
                <c:pt idx="0">
                  <c:v>BP 10: Desarrolla estrategias de incidencia política en gobierno nacional y sub nacional.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5.357685939890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Resultados!$G$24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Resultados!$B$25</c:f>
              <c:strCache>
                <c:ptCount val="1"/>
                <c:pt idx="0">
                  <c:v>BP 11: Comunica y difunde resultados, metodologías y prácticas sobre evaluación.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383177570092635E-3"/>
                  <c:y val="5.84474829806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Resultados!$G$25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972648"/>
        <c:axId val="210396632"/>
        <c:axId val="0"/>
      </c:bar3DChart>
      <c:catAx>
        <c:axId val="2099726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MX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Buenas prácticas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one"/>
        <c:crossAx val="210396632"/>
        <c:crosses val="autoZero"/>
        <c:auto val="1"/>
        <c:lblAlgn val="ctr"/>
        <c:lblOffset val="100"/>
        <c:noMultiLvlLbl val="0"/>
      </c:catAx>
      <c:valAx>
        <c:axId val="21039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MX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Logro de la competencia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997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esultados!B12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Medici&#243;n!B75"/><Relationship Id="rId3" Type="http://schemas.openxmlformats.org/officeDocument/2006/relationships/hyperlink" Target="#Medici&#243;n!B32"/><Relationship Id="rId7" Type="http://schemas.openxmlformats.org/officeDocument/2006/relationships/hyperlink" Target="#Medici&#243;n!B67"/><Relationship Id="rId2" Type="http://schemas.openxmlformats.org/officeDocument/2006/relationships/hyperlink" Target="#Medici&#243;n!B21"/><Relationship Id="rId1" Type="http://schemas.openxmlformats.org/officeDocument/2006/relationships/hyperlink" Target="#Medici&#243;n!B12"/><Relationship Id="rId6" Type="http://schemas.openxmlformats.org/officeDocument/2006/relationships/hyperlink" Target="#Medici&#243;n!B58"/><Relationship Id="rId11" Type="http://schemas.openxmlformats.org/officeDocument/2006/relationships/hyperlink" Target="#Medici&#243;n!B102"/><Relationship Id="rId5" Type="http://schemas.openxmlformats.org/officeDocument/2006/relationships/hyperlink" Target="#Medici&#243;n!B50"/><Relationship Id="rId10" Type="http://schemas.openxmlformats.org/officeDocument/2006/relationships/hyperlink" Target="#Medici&#243;n!B93"/><Relationship Id="rId4" Type="http://schemas.openxmlformats.org/officeDocument/2006/relationships/hyperlink" Target="#Medici&#243;n!B39"/><Relationship Id="rId9" Type="http://schemas.openxmlformats.org/officeDocument/2006/relationships/hyperlink" Target="#Medici&#243;n!B82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373062</xdr:colOff>
      <xdr:row>0</xdr:row>
      <xdr:rowOff>182562</xdr:rowOff>
    </xdr:from>
    <xdr:to>
      <xdr:col>9</xdr:col>
      <xdr:colOff>496887</xdr:colOff>
      <xdr:row>58</xdr:row>
      <xdr:rowOff>163512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62" y="182562"/>
          <a:ext cx="6981825" cy="1102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182563</xdr:colOff>
      <xdr:row>60</xdr:row>
      <xdr:rowOff>134938</xdr:rowOff>
    </xdr:from>
    <xdr:to>
      <xdr:col>9</xdr:col>
      <xdr:colOff>87313</xdr:colOff>
      <xdr:row>63</xdr:row>
      <xdr:rowOff>79375</xdr:rowOff>
    </xdr:to>
    <xdr:sp macro="" textlink="">
      <xdr:nvSpPr>
        <xdr:cNvPr id="2" name="Rectángulo 1"/>
        <xdr:cNvSpPr/>
      </xdr:nvSpPr>
      <xdr:spPr>
        <a:xfrm>
          <a:off x="944563" y="11564938"/>
          <a:ext cx="6000750" cy="515937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 b="1">
              <a:solidFill>
                <a:sysClr val="windowText" lastClr="000000"/>
              </a:solidFill>
            </a:rPr>
            <a:t>Las</a:t>
          </a:r>
          <a:r>
            <a:rPr lang="es-PE" sz="1100" b="1" baseline="0">
              <a:solidFill>
                <a:sysClr val="windowText" lastClr="000000"/>
              </a:solidFill>
            </a:rPr>
            <a:t> buenas prácticas han sido construidas y validadas con representantes de la Red Peruana de Evaluación - EvalPerú y la Red Peruana de Monitoreo y Evaluación - Red PERUME.  Año 2013</a:t>
          </a:r>
          <a:endParaRPr lang="es-PE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11</xdr:row>
      <xdr:rowOff>0</xdr:rowOff>
    </xdr:from>
    <xdr:to>
      <xdr:col>10</xdr:col>
      <xdr:colOff>238124</xdr:colOff>
      <xdr:row>11</xdr:row>
      <xdr:rowOff>352425</xdr:rowOff>
    </xdr:to>
    <xdr:sp macro="" textlink="">
      <xdr:nvSpPr>
        <xdr:cNvPr id="2" name="CuadroTexto 1">
          <a:hlinkClick xmlns:r="http://schemas.openxmlformats.org/officeDocument/2006/relationships" r:id="rId1" tooltip="Ir a resultados"/>
        </xdr:cNvPr>
        <xdr:cNvSpPr txBox="1"/>
      </xdr:nvSpPr>
      <xdr:spPr>
        <a:xfrm>
          <a:off x="7000874" y="115252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Ir a resultados</a:t>
          </a:r>
        </a:p>
      </xdr:txBody>
    </xdr:sp>
    <xdr:clientData/>
  </xdr:twoCellAnchor>
  <xdr:twoCellAnchor>
    <xdr:from>
      <xdr:col>8</xdr:col>
      <xdr:colOff>123825</xdr:colOff>
      <xdr:row>49</xdr:row>
      <xdr:rowOff>47625</xdr:rowOff>
    </xdr:from>
    <xdr:to>
      <xdr:col>10</xdr:col>
      <xdr:colOff>323850</xdr:colOff>
      <xdr:row>49</xdr:row>
      <xdr:rowOff>400050</xdr:rowOff>
    </xdr:to>
    <xdr:sp macro="" textlink="">
      <xdr:nvSpPr>
        <xdr:cNvPr id="9" name="CuadroTexto 8">
          <a:hlinkClick xmlns:r="http://schemas.openxmlformats.org/officeDocument/2006/relationships" r:id="rId1" tooltip="Ir a resultados"/>
        </xdr:cNvPr>
        <xdr:cNvSpPr txBox="1"/>
      </xdr:nvSpPr>
      <xdr:spPr>
        <a:xfrm>
          <a:off x="7086600" y="19945350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200025</xdr:colOff>
      <xdr:row>20</xdr:row>
      <xdr:rowOff>352425</xdr:rowOff>
    </xdr:to>
    <xdr:sp macro="" textlink="">
      <xdr:nvSpPr>
        <xdr:cNvPr id="10" name="CuadroTexto 9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513397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</a:rPr>
            <a:t>Ir a resultados</a:t>
          </a:r>
        </a:p>
      </xdr:txBody>
    </xdr:sp>
    <xdr:clientData/>
  </xdr:twoCellAnchor>
  <xdr:twoCellAnchor>
    <xdr:from>
      <xdr:col>8</xdr:col>
      <xdr:colOff>133350</xdr:colOff>
      <xdr:row>31</xdr:row>
      <xdr:rowOff>38100</xdr:rowOff>
    </xdr:from>
    <xdr:to>
      <xdr:col>10</xdr:col>
      <xdr:colOff>333375</xdr:colOff>
      <xdr:row>31</xdr:row>
      <xdr:rowOff>390525</xdr:rowOff>
    </xdr:to>
    <xdr:sp macro="" textlink="">
      <xdr:nvSpPr>
        <xdr:cNvPr id="11" name="CuadroTexto 10">
          <a:hlinkClick xmlns:r="http://schemas.openxmlformats.org/officeDocument/2006/relationships" r:id="rId1" tooltip="Ir a resultados"/>
        </xdr:cNvPr>
        <xdr:cNvSpPr txBox="1"/>
      </xdr:nvSpPr>
      <xdr:spPr>
        <a:xfrm>
          <a:off x="7096125" y="1060132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8</xdr:col>
      <xdr:colOff>123825</xdr:colOff>
      <xdr:row>38</xdr:row>
      <xdr:rowOff>28575</xdr:rowOff>
    </xdr:from>
    <xdr:to>
      <xdr:col>10</xdr:col>
      <xdr:colOff>323850</xdr:colOff>
      <xdr:row>38</xdr:row>
      <xdr:rowOff>381000</xdr:rowOff>
    </xdr:to>
    <xdr:sp macro="" textlink="">
      <xdr:nvSpPr>
        <xdr:cNvPr id="12" name="CuadroTexto 11">
          <a:hlinkClick xmlns:r="http://schemas.openxmlformats.org/officeDocument/2006/relationships" r:id="rId1" tooltip="Ir a resultados"/>
        </xdr:cNvPr>
        <xdr:cNvSpPr txBox="1"/>
      </xdr:nvSpPr>
      <xdr:spPr>
        <a:xfrm>
          <a:off x="7086600" y="14116050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10</xdr:col>
      <xdr:colOff>200025</xdr:colOff>
      <xdr:row>57</xdr:row>
      <xdr:rowOff>352425</xdr:rowOff>
    </xdr:to>
    <xdr:sp macro="" textlink="">
      <xdr:nvSpPr>
        <xdr:cNvPr id="13" name="CuadroTexto 12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2418397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10</xdr:col>
      <xdr:colOff>200025</xdr:colOff>
      <xdr:row>66</xdr:row>
      <xdr:rowOff>352425</xdr:rowOff>
    </xdr:to>
    <xdr:sp macro="" textlink="">
      <xdr:nvSpPr>
        <xdr:cNvPr id="14" name="CuadroTexto 13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2827972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10</xdr:col>
      <xdr:colOff>200025</xdr:colOff>
      <xdr:row>74</xdr:row>
      <xdr:rowOff>352425</xdr:rowOff>
    </xdr:to>
    <xdr:sp macro="" textlink="">
      <xdr:nvSpPr>
        <xdr:cNvPr id="15" name="CuadroTexto 14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3218497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10</xdr:col>
      <xdr:colOff>200025</xdr:colOff>
      <xdr:row>81</xdr:row>
      <xdr:rowOff>352425</xdr:rowOff>
    </xdr:to>
    <xdr:sp macro="" textlink="">
      <xdr:nvSpPr>
        <xdr:cNvPr id="16" name="CuadroTexto 15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3589972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10</xdr:col>
      <xdr:colOff>200025</xdr:colOff>
      <xdr:row>92</xdr:row>
      <xdr:rowOff>352425</xdr:rowOff>
    </xdr:to>
    <xdr:sp macro="" textlink="">
      <xdr:nvSpPr>
        <xdr:cNvPr id="17" name="CuadroTexto 16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4049077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10</xdr:col>
      <xdr:colOff>200025</xdr:colOff>
      <xdr:row>101</xdr:row>
      <xdr:rowOff>352425</xdr:rowOff>
    </xdr:to>
    <xdr:sp macro="" textlink="">
      <xdr:nvSpPr>
        <xdr:cNvPr id="18" name="CuadroTexto 17">
          <a:hlinkClick xmlns:r="http://schemas.openxmlformats.org/officeDocument/2006/relationships" r:id="rId1" tooltip="Ir a resultados"/>
        </xdr:cNvPr>
        <xdr:cNvSpPr txBox="1"/>
      </xdr:nvSpPr>
      <xdr:spPr>
        <a:xfrm>
          <a:off x="6962775" y="45158025"/>
          <a:ext cx="17240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Ir a resultados</a:t>
          </a:r>
          <a:endParaRPr lang="es-PE" sz="12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207963</xdr:colOff>
      <xdr:row>14</xdr:row>
      <xdr:rowOff>73025</xdr:rowOff>
    </xdr:from>
    <xdr:to>
      <xdr:col>8</xdr:col>
      <xdr:colOff>360363</xdr:colOff>
      <xdr:row>14</xdr:row>
      <xdr:rowOff>320675</xdr:rowOff>
    </xdr:to>
    <xdr:sp macro="" textlink="">
      <xdr:nvSpPr>
        <xdr:cNvPr id="4" name="CuadroTexto 3">
          <a:hlinkClick xmlns:r="http://schemas.openxmlformats.org/officeDocument/2006/relationships" r:id="rId1" tooltip="BP01"/>
        </xdr:cNvPr>
        <xdr:cNvSpPr txBox="1"/>
      </xdr:nvSpPr>
      <xdr:spPr>
        <a:xfrm>
          <a:off x="10788651" y="2898775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01</a:t>
          </a:r>
          <a:endParaRPr lang="es-PE" sz="1100" b="1"/>
        </a:p>
      </xdr:txBody>
    </xdr:sp>
    <xdr:clientData/>
  </xdr:twoCellAnchor>
  <xdr:twoCellAnchor>
    <xdr:from>
      <xdr:col>7</xdr:col>
      <xdr:colOff>206375</xdr:colOff>
      <xdr:row>15</xdr:row>
      <xdr:rowOff>63500</xdr:rowOff>
    </xdr:from>
    <xdr:to>
      <xdr:col>8</xdr:col>
      <xdr:colOff>358775</xdr:colOff>
      <xdr:row>15</xdr:row>
      <xdr:rowOff>311150</xdr:rowOff>
    </xdr:to>
    <xdr:sp macro="" textlink="">
      <xdr:nvSpPr>
        <xdr:cNvPr id="5" name="CuadroTexto 4">
          <a:hlinkClick xmlns:r="http://schemas.openxmlformats.org/officeDocument/2006/relationships" r:id="rId2" tooltip="BP02"/>
        </xdr:cNvPr>
        <xdr:cNvSpPr txBox="1"/>
      </xdr:nvSpPr>
      <xdr:spPr>
        <a:xfrm>
          <a:off x="10787063" y="3270250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02</a:t>
          </a:r>
          <a:endParaRPr lang="es-PE" sz="1100" b="1"/>
        </a:p>
      </xdr:txBody>
    </xdr:sp>
    <xdr:clientData/>
  </xdr:twoCellAnchor>
  <xdr:twoCellAnchor>
    <xdr:from>
      <xdr:col>7</xdr:col>
      <xdr:colOff>198437</xdr:colOff>
      <xdr:row>16</xdr:row>
      <xdr:rowOff>47625</xdr:rowOff>
    </xdr:from>
    <xdr:to>
      <xdr:col>8</xdr:col>
      <xdr:colOff>350837</xdr:colOff>
      <xdr:row>16</xdr:row>
      <xdr:rowOff>295275</xdr:rowOff>
    </xdr:to>
    <xdr:sp macro="" textlink="">
      <xdr:nvSpPr>
        <xdr:cNvPr id="6" name="CuadroTexto 5">
          <a:hlinkClick xmlns:r="http://schemas.openxmlformats.org/officeDocument/2006/relationships" r:id="rId3" tooltip="BP03"/>
        </xdr:cNvPr>
        <xdr:cNvSpPr txBox="1"/>
      </xdr:nvSpPr>
      <xdr:spPr>
        <a:xfrm>
          <a:off x="10779125" y="3635375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03</a:t>
          </a:r>
          <a:endParaRPr lang="es-PE" sz="1100" b="1"/>
        </a:p>
      </xdr:txBody>
    </xdr:sp>
    <xdr:clientData/>
  </xdr:twoCellAnchor>
  <xdr:twoCellAnchor>
    <xdr:from>
      <xdr:col>7</xdr:col>
      <xdr:colOff>190500</xdr:colOff>
      <xdr:row>17</xdr:row>
      <xdr:rowOff>31750</xdr:rowOff>
    </xdr:from>
    <xdr:to>
      <xdr:col>8</xdr:col>
      <xdr:colOff>342900</xdr:colOff>
      <xdr:row>17</xdr:row>
      <xdr:rowOff>279400</xdr:rowOff>
    </xdr:to>
    <xdr:sp macro="" textlink="">
      <xdr:nvSpPr>
        <xdr:cNvPr id="7" name="CuadroTexto 6">
          <a:hlinkClick xmlns:r="http://schemas.openxmlformats.org/officeDocument/2006/relationships" r:id="rId4"/>
        </xdr:cNvPr>
        <xdr:cNvSpPr txBox="1"/>
      </xdr:nvSpPr>
      <xdr:spPr>
        <a:xfrm>
          <a:off x="10771188" y="4000500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04</a:t>
          </a:r>
          <a:endParaRPr lang="es-PE" sz="1100" b="1"/>
        </a:p>
      </xdr:txBody>
    </xdr:sp>
    <xdr:clientData/>
  </xdr:twoCellAnchor>
  <xdr:twoCellAnchor>
    <xdr:from>
      <xdr:col>7</xdr:col>
      <xdr:colOff>182563</xdr:colOff>
      <xdr:row>18</xdr:row>
      <xdr:rowOff>1</xdr:rowOff>
    </xdr:from>
    <xdr:to>
      <xdr:col>8</xdr:col>
      <xdr:colOff>334963</xdr:colOff>
      <xdr:row>18</xdr:row>
      <xdr:rowOff>261939</xdr:rowOff>
    </xdr:to>
    <xdr:sp macro="" textlink="">
      <xdr:nvSpPr>
        <xdr:cNvPr id="8" name="CuadroTexto 7">
          <a:hlinkClick xmlns:r="http://schemas.openxmlformats.org/officeDocument/2006/relationships" r:id="rId5" tooltip="BP05"/>
        </xdr:cNvPr>
        <xdr:cNvSpPr txBox="1"/>
      </xdr:nvSpPr>
      <xdr:spPr>
        <a:xfrm>
          <a:off x="10763251" y="4349751"/>
          <a:ext cx="914400" cy="261938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05</a:t>
          </a:r>
          <a:endParaRPr lang="es-PE" sz="1100" b="1"/>
        </a:p>
      </xdr:txBody>
    </xdr:sp>
    <xdr:clientData/>
  </xdr:twoCellAnchor>
  <xdr:twoCellAnchor>
    <xdr:from>
      <xdr:col>7</xdr:col>
      <xdr:colOff>182563</xdr:colOff>
      <xdr:row>19</xdr:row>
      <xdr:rowOff>87312</xdr:rowOff>
    </xdr:from>
    <xdr:to>
      <xdr:col>8</xdr:col>
      <xdr:colOff>334963</xdr:colOff>
      <xdr:row>19</xdr:row>
      <xdr:rowOff>334962</xdr:rowOff>
    </xdr:to>
    <xdr:sp macro="" textlink="">
      <xdr:nvSpPr>
        <xdr:cNvPr id="9" name="CuadroTexto 8">
          <a:hlinkClick xmlns:r="http://schemas.openxmlformats.org/officeDocument/2006/relationships" r:id="rId6" tooltip="BP06"/>
        </xdr:cNvPr>
        <xdr:cNvSpPr txBox="1"/>
      </xdr:nvSpPr>
      <xdr:spPr>
        <a:xfrm>
          <a:off x="10763251" y="4627562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06</a:t>
          </a:r>
          <a:endParaRPr lang="es-PE" sz="1100" b="1"/>
        </a:p>
      </xdr:txBody>
    </xdr:sp>
    <xdr:clientData/>
  </xdr:twoCellAnchor>
  <xdr:twoCellAnchor>
    <xdr:from>
      <xdr:col>7</xdr:col>
      <xdr:colOff>174625</xdr:colOff>
      <xdr:row>20</xdr:row>
      <xdr:rowOff>47625</xdr:rowOff>
    </xdr:from>
    <xdr:to>
      <xdr:col>8</xdr:col>
      <xdr:colOff>327025</xdr:colOff>
      <xdr:row>20</xdr:row>
      <xdr:rowOff>295275</xdr:rowOff>
    </xdr:to>
    <xdr:sp macro="" textlink="">
      <xdr:nvSpPr>
        <xdr:cNvPr id="10" name="CuadroTexto 9">
          <a:hlinkClick xmlns:r="http://schemas.openxmlformats.org/officeDocument/2006/relationships" r:id="rId7" tooltip="BP07"/>
        </xdr:cNvPr>
        <xdr:cNvSpPr txBox="1"/>
      </xdr:nvSpPr>
      <xdr:spPr>
        <a:xfrm>
          <a:off x="10755313" y="4968875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07</a:t>
          </a:r>
          <a:endParaRPr lang="es-PE" sz="1100" b="1"/>
        </a:p>
      </xdr:txBody>
    </xdr:sp>
    <xdr:clientData/>
  </xdr:twoCellAnchor>
  <xdr:twoCellAnchor>
    <xdr:from>
      <xdr:col>7</xdr:col>
      <xdr:colOff>174625</xdr:colOff>
      <xdr:row>21</xdr:row>
      <xdr:rowOff>31750</xdr:rowOff>
    </xdr:from>
    <xdr:to>
      <xdr:col>8</xdr:col>
      <xdr:colOff>327025</xdr:colOff>
      <xdr:row>21</xdr:row>
      <xdr:rowOff>279400</xdr:rowOff>
    </xdr:to>
    <xdr:sp macro="" textlink="">
      <xdr:nvSpPr>
        <xdr:cNvPr id="11" name="CuadroTexto 10">
          <a:hlinkClick xmlns:r="http://schemas.openxmlformats.org/officeDocument/2006/relationships" r:id="rId8" tooltip="BP08"/>
        </xdr:cNvPr>
        <xdr:cNvSpPr txBox="1"/>
      </xdr:nvSpPr>
      <xdr:spPr>
        <a:xfrm>
          <a:off x="10755313" y="5334000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08</a:t>
          </a:r>
          <a:endParaRPr lang="es-PE" sz="1100" b="1"/>
        </a:p>
      </xdr:txBody>
    </xdr:sp>
    <xdr:clientData/>
  </xdr:twoCellAnchor>
  <xdr:twoCellAnchor>
    <xdr:from>
      <xdr:col>7</xdr:col>
      <xdr:colOff>182562</xdr:colOff>
      <xdr:row>22</xdr:row>
      <xdr:rowOff>31750</xdr:rowOff>
    </xdr:from>
    <xdr:to>
      <xdr:col>8</xdr:col>
      <xdr:colOff>334962</xdr:colOff>
      <xdr:row>22</xdr:row>
      <xdr:rowOff>279400</xdr:rowOff>
    </xdr:to>
    <xdr:sp macro="" textlink="">
      <xdr:nvSpPr>
        <xdr:cNvPr id="12" name="CuadroTexto 11">
          <a:hlinkClick xmlns:r="http://schemas.openxmlformats.org/officeDocument/2006/relationships" r:id="rId9" tooltip="BP09"/>
        </xdr:cNvPr>
        <xdr:cNvSpPr txBox="1"/>
      </xdr:nvSpPr>
      <xdr:spPr>
        <a:xfrm>
          <a:off x="10763250" y="5715000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09</a:t>
          </a:r>
          <a:endParaRPr lang="es-PE" sz="1100" b="1"/>
        </a:p>
      </xdr:txBody>
    </xdr:sp>
    <xdr:clientData/>
  </xdr:twoCellAnchor>
  <xdr:twoCellAnchor>
    <xdr:from>
      <xdr:col>7</xdr:col>
      <xdr:colOff>180975</xdr:colOff>
      <xdr:row>23</xdr:row>
      <xdr:rowOff>57150</xdr:rowOff>
    </xdr:from>
    <xdr:to>
      <xdr:col>8</xdr:col>
      <xdr:colOff>333375</xdr:colOff>
      <xdr:row>23</xdr:row>
      <xdr:rowOff>304800</xdr:rowOff>
    </xdr:to>
    <xdr:sp macro="" textlink="">
      <xdr:nvSpPr>
        <xdr:cNvPr id="13" name="CuadroTexto 12">
          <a:hlinkClick xmlns:r="http://schemas.openxmlformats.org/officeDocument/2006/relationships" r:id="rId10" tooltip="BP10"/>
        </xdr:cNvPr>
        <xdr:cNvSpPr txBox="1"/>
      </xdr:nvSpPr>
      <xdr:spPr>
        <a:xfrm>
          <a:off x="10753725" y="6124575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10</a:t>
          </a:r>
          <a:endParaRPr lang="es-PE" sz="1100" b="1"/>
        </a:p>
      </xdr:txBody>
    </xdr:sp>
    <xdr:clientData/>
  </xdr:twoCellAnchor>
  <xdr:twoCellAnchor>
    <xdr:from>
      <xdr:col>7</xdr:col>
      <xdr:colOff>190500</xdr:colOff>
      <xdr:row>24</xdr:row>
      <xdr:rowOff>57150</xdr:rowOff>
    </xdr:from>
    <xdr:to>
      <xdr:col>8</xdr:col>
      <xdr:colOff>342900</xdr:colOff>
      <xdr:row>24</xdr:row>
      <xdr:rowOff>304800</xdr:rowOff>
    </xdr:to>
    <xdr:sp macro="" textlink="">
      <xdr:nvSpPr>
        <xdr:cNvPr id="14" name="CuadroTexto 13">
          <a:hlinkClick xmlns:r="http://schemas.openxmlformats.org/officeDocument/2006/relationships" r:id="rId11" tooltip="BP11"/>
        </xdr:cNvPr>
        <xdr:cNvSpPr txBox="1"/>
      </xdr:nvSpPr>
      <xdr:spPr>
        <a:xfrm>
          <a:off x="10763250" y="6505575"/>
          <a:ext cx="914400" cy="2476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Ir</a:t>
          </a:r>
          <a:r>
            <a:rPr lang="es-PE" sz="1100" b="1" baseline="0"/>
            <a:t> a la BP 11</a:t>
          </a:r>
          <a:endParaRPr lang="es-PE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14</xdr:col>
      <xdr:colOff>295275</xdr:colOff>
      <xdr:row>28</xdr:row>
      <xdr:rowOff>138113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C5" sqref="C5"/>
    </sheetView>
  </sheetViews>
  <sheetFormatPr baseColWidth="10" defaultRowHeight="15" x14ac:dyDescent="0.25"/>
  <sheetData>
    <row r="2" spans="2:3" x14ac:dyDescent="0.25">
      <c r="B2" t="s">
        <v>57</v>
      </c>
      <c r="C2">
        <v>0</v>
      </c>
    </row>
    <row r="3" spans="2:3" x14ac:dyDescent="0.25">
      <c r="B3" t="s">
        <v>56</v>
      </c>
      <c r="C3">
        <v>1</v>
      </c>
    </row>
    <row r="4" spans="2:3" x14ac:dyDescent="0.25">
      <c r="C4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view="pageBreakPreview" topLeftCell="A4" zoomScale="60" zoomScaleNormal="120" workbookViewId="0">
      <selection activeCell="K48" sqref="K48"/>
    </sheetView>
  </sheetViews>
  <sheetFormatPr baseColWidth="10" defaultRowHeight="15" x14ac:dyDescent="0.25"/>
  <cols>
    <col min="1" max="16384" width="11.42578125" style="38"/>
  </cols>
  <sheetData/>
  <sheetProtection algorithmName="SHA-512" hashValue="HSqSBxqD8cGRmQOLgCGmBzpN3HiiBasxHR4v9K/55FSo63EHRF7Rd8xID+31rpHpdRC9K2zjU0j6rrwfZBBYKA==" saltValue="8GC2aV5+EUWBiJBVjt0JQw==" spinCount="100000" sheet="1" objects="1" scenarios="1"/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07"/>
  <sheetViews>
    <sheetView tabSelected="1" view="pageBreakPreview" topLeftCell="A100" zoomScale="80" zoomScaleNormal="110" zoomScaleSheetLayoutView="80" workbookViewId="0">
      <selection activeCell="B104" sqref="B104"/>
    </sheetView>
  </sheetViews>
  <sheetFormatPr baseColWidth="10" defaultRowHeight="15" x14ac:dyDescent="0.25"/>
  <cols>
    <col min="1" max="1" width="1.85546875" style="12" customWidth="1"/>
    <col min="2" max="2" width="67.5703125" style="12" customWidth="1"/>
    <col min="3" max="3" width="30.85546875" style="12" customWidth="1"/>
    <col min="4" max="4" width="4.140625" style="12" customWidth="1"/>
    <col min="5" max="5" width="21.42578125" style="8" hidden="1" customWidth="1"/>
    <col min="6" max="6" width="15.7109375" style="12" hidden="1" customWidth="1"/>
    <col min="7" max="7" width="18.5703125" style="12" hidden="1" customWidth="1"/>
    <col min="8" max="8" width="17.7109375" style="12" hidden="1" customWidth="1"/>
    <col min="9" max="16384" width="11.42578125" style="12"/>
  </cols>
  <sheetData>
    <row r="1" spans="2:8" ht="15.75" thickBot="1" x14ac:dyDescent="0.3"/>
    <row r="2" spans="2:8" ht="37.5" customHeight="1" thickBot="1" x14ac:dyDescent="0.3">
      <c r="B2" s="45" t="s">
        <v>97</v>
      </c>
      <c r="C2" s="46"/>
    </row>
    <row r="4" spans="2:8" x14ac:dyDescent="0.25">
      <c r="B4" s="10" t="s">
        <v>55</v>
      </c>
      <c r="C4" s="31"/>
      <c r="D4" s="11"/>
    </row>
    <row r="6" spans="2:8" x14ac:dyDescent="0.25">
      <c r="B6" s="10" t="s">
        <v>88</v>
      </c>
      <c r="C6" s="31"/>
    </row>
    <row r="7" spans="2:8" x14ac:dyDescent="0.25">
      <c r="B7" s="10" t="s">
        <v>89</v>
      </c>
      <c r="C7" s="31"/>
    </row>
    <row r="9" spans="2:8" ht="107.25" customHeight="1" x14ac:dyDescent="0.25">
      <c r="B9" s="54" t="s">
        <v>99</v>
      </c>
      <c r="C9" s="54"/>
    </row>
    <row r="11" spans="2:8" ht="15.75" thickBot="1" x14ac:dyDescent="0.3"/>
    <row r="12" spans="2:8" s="11" customFormat="1" ht="36.75" customHeight="1" x14ac:dyDescent="0.25">
      <c r="B12" s="50" t="s">
        <v>30</v>
      </c>
      <c r="C12" s="51"/>
      <c r="D12" s="1"/>
    </row>
    <row r="13" spans="2:8" s="11" customFormat="1" ht="45.75" thickBot="1" x14ac:dyDescent="0.3">
      <c r="B13" s="6" t="s">
        <v>31</v>
      </c>
      <c r="C13" s="16" t="s">
        <v>60</v>
      </c>
      <c r="D13" s="13"/>
      <c r="E13" s="20" t="s">
        <v>59</v>
      </c>
      <c r="F13" s="21" t="s">
        <v>58</v>
      </c>
      <c r="G13" s="20" t="s">
        <v>61</v>
      </c>
      <c r="H13" s="21" t="s">
        <v>62</v>
      </c>
    </row>
    <row r="14" spans="2:8" s="11" customFormat="1" ht="30" x14ac:dyDescent="0.25">
      <c r="B14" s="7" t="s">
        <v>46</v>
      </c>
      <c r="C14" s="39"/>
      <c r="E14" s="14">
        <v>1.5</v>
      </c>
      <c r="F14" s="17">
        <f>C14*E14</f>
        <v>0</v>
      </c>
      <c r="G14" s="18"/>
      <c r="H14" s="18"/>
    </row>
    <row r="15" spans="2:8" s="11" customFormat="1" x14ac:dyDescent="0.25">
      <c r="B15" s="5" t="s">
        <v>0</v>
      </c>
      <c r="C15" s="39"/>
      <c r="E15" s="14">
        <v>2</v>
      </c>
      <c r="F15" s="17">
        <f>C15*E15</f>
        <v>0</v>
      </c>
      <c r="G15" s="18"/>
      <c r="H15" s="18"/>
    </row>
    <row r="16" spans="2:8" s="11" customFormat="1" ht="30" x14ac:dyDescent="0.25">
      <c r="B16" s="5" t="s">
        <v>1</v>
      </c>
      <c r="C16" s="39"/>
      <c r="E16" s="14">
        <v>1</v>
      </c>
      <c r="F16" s="17">
        <f>C16*E16</f>
        <v>0</v>
      </c>
      <c r="G16" s="18"/>
      <c r="H16" s="18"/>
    </row>
    <row r="17" spans="2:8" s="11" customFormat="1" ht="30" x14ac:dyDescent="0.25">
      <c r="B17" s="5" t="s">
        <v>2</v>
      </c>
      <c r="C17" s="39"/>
      <c r="E17" s="14">
        <v>1</v>
      </c>
      <c r="F17" s="17">
        <f>C17*E17</f>
        <v>0</v>
      </c>
      <c r="G17" s="18"/>
      <c r="H17" s="18"/>
    </row>
    <row r="18" spans="2:8" s="11" customFormat="1" ht="36" customHeight="1" x14ac:dyDescent="0.25">
      <c r="B18" s="52" t="s">
        <v>43</v>
      </c>
      <c r="C18" s="53"/>
      <c r="D18" s="3"/>
      <c r="E18" s="15">
        <f>SUM(E14:E17)</f>
        <v>5.5</v>
      </c>
      <c r="F18" s="15">
        <f>SUMIF(F14:F17,"&lt;9",F14:F17)</f>
        <v>0</v>
      </c>
      <c r="G18" s="15">
        <f>SUMIFS(E14:E17,F14:F17,"&lt;9")</f>
        <v>5.5</v>
      </c>
      <c r="H18" s="19">
        <f>F18/G18</f>
        <v>0</v>
      </c>
    </row>
    <row r="19" spans="2:8" s="11" customFormat="1" ht="74.25" customHeight="1" thickBot="1" x14ac:dyDescent="0.3">
      <c r="B19" s="47" t="s">
        <v>103</v>
      </c>
      <c r="C19" s="48"/>
      <c r="D19" s="3"/>
      <c r="E19" s="9"/>
    </row>
    <row r="20" spans="2:8" s="11" customFormat="1" ht="15.75" thickBot="1" x14ac:dyDescent="0.3">
      <c r="C20" s="2"/>
      <c r="D20" s="2"/>
      <c r="E20" s="9"/>
    </row>
    <row r="21" spans="2:8" s="11" customFormat="1" ht="36.75" customHeight="1" x14ac:dyDescent="0.25">
      <c r="B21" s="50" t="s">
        <v>33</v>
      </c>
      <c r="C21" s="51"/>
      <c r="D21" s="1"/>
      <c r="E21" s="9"/>
    </row>
    <row r="22" spans="2:8" s="11" customFormat="1" ht="45.75" thickBot="1" x14ac:dyDescent="0.3">
      <c r="B22" s="6" t="s">
        <v>31</v>
      </c>
      <c r="C22" s="16" t="s">
        <v>60</v>
      </c>
      <c r="D22" s="13"/>
      <c r="E22" s="20" t="s">
        <v>59</v>
      </c>
      <c r="F22" s="21" t="s">
        <v>58</v>
      </c>
      <c r="G22" s="20" t="s">
        <v>61</v>
      </c>
      <c r="H22" s="21" t="s">
        <v>62</v>
      </c>
    </row>
    <row r="23" spans="2:8" ht="45" x14ac:dyDescent="0.25">
      <c r="B23" s="7" t="s">
        <v>32</v>
      </c>
      <c r="C23" s="39"/>
      <c r="D23" s="11"/>
      <c r="E23" s="14">
        <v>2</v>
      </c>
      <c r="F23" s="17">
        <f>C23*E23</f>
        <v>0</v>
      </c>
      <c r="G23" s="18"/>
      <c r="H23" s="18"/>
    </row>
    <row r="24" spans="2:8" ht="30" x14ac:dyDescent="0.25">
      <c r="B24" s="5" t="s">
        <v>104</v>
      </c>
      <c r="C24" s="39"/>
      <c r="D24" s="11"/>
      <c r="E24" s="14">
        <v>1.5</v>
      </c>
      <c r="F24" s="17">
        <f t="shared" ref="F24:F28" si="0">C24*E24</f>
        <v>0</v>
      </c>
      <c r="G24" s="18"/>
      <c r="H24" s="18"/>
    </row>
    <row r="25" spans="2:8" x14ac:dyDescent="0.25">
      <c r="B25" s="5" t="s">
        <v>3</v>
      </c>
      <c r="C25" s="39"/>
      <c r="D25" s="11"/>
      <c r="E25" s="14">
        <v>1</v>
      </c>
      <c r="F25" s="17">
        <f t="shared" si="0"/>
        <v>0</v>
      </c>
      <c r="G25" s="18"/>
      <c r="H25" s="18"/>
    </row>
    <row r="26" spans="2:8" ht="30" x14ac:dyDescent="0.25">
      <c r="B26" s="22" t="s">
        <v>4</v>
      </c>
      <c r="C26" s="39"/>
      <c r="D26" s="11"/>
      <c r="E26" s="14">
        <v>1</v>
      </c>
      <c r="F26" s="17">
        <f t="shared" si="0"/>
        <v>0</v>
      </c>
      <c r="G26" s="18"/>
      <c r="H26" s="18"/>
    </row>
    <row r="27" spans="2:8" ht="45" x14ac:dyDescent="0.25">
      <c r="B27" s="22" t="s">
        <v>45</v>
      </c>
      <c r="C27" s="39"/>
      <c r="D27" s="11"/>
      <c r="E27" s="14">
        <v>1</v>
      </c>
      <c r="F27" s="17">
        <f t="shared" si="0"/>
        <v>0</v>
      </c>
      <c r="G27" s="18"/>
      <c r="H27" s="18"/>
    </row>
    <row r="28" spans="2:8" ht="30" x14ac:dyDescent="0.25">
      <c r="B28" s="5" t="s">
        <v>5</v>
      </c>
      <c r="C28" s="39"/>
      <c r="D28" s="11"/>
      <c r="E28" s="14">
        <v>1</v>
      </c>
      <c r="F28" s="17">
        <f t="shared" si="0"/>
        <v>0</v>
      </c>
      <c r="G28" s="18"/>
      <c r="H28" s="18"/>
    </row>
    <row r="29" spans="2:8" ht="60" customHeight="1" x14ac:dyDescent="0.25">
      <c r="B29" s="52" t="s">
        <v>44</v>
      </c>
      <c r="C29" s="53"/>
      <c r="D29" s="3"/>
      <c r="E29" s="15">
        <f>SUM(E23:E28)</f>
        <v>7.5</v>
      </c>
      <c r="F29" s="15">
        <f>SUMIF(F23:F28,"&lt;9",F23:F28)</f>
        <v>0</v>
      </c>
      <c r="G29" s="15">
        <f>SUMIFS(E23:E28,F23:F28,"&lt;9")</f>
        <v>7.5</v>
      </c>
      <c r="H29" s="19">
        <f>F29/G29</f>
        <v>0</v>
      </c>
    </row>
    <row r="30" spans="2:8" s="11" customFormat="1" ht="74.25" customHeight="1" thickBot="1" x14ac:dyDescent="0.3">
      <c r="B30" s="49" t="s">
        <v>105</v>
      </c>
      <c r="C30" s="48"/>
      <c r="D30" s="3"/>
      <c r="E30" s="9"/>
    </row>
    <row r="31" spans="2:8" s="11" customFormat="1" ht="15.75" thickBot="1" x14ac:dyDescent="0.3">
      <c r="C31" s="2"/>
      <c r="D31" s="2"/>
      <c r="E31" s="9"/>
    </row>
    <row r="32" spans="2:8" s="11" customFormat="1" ht="36.75" customHeight="1" x14ac:dyDescent="0.25">
      <c r="B32" s="50" t="s">
        <v>34</v>
      </c>
      <c r="C32" s="51"/>
      <c r="D32" s="1"/>
      <c r="E32" s="9"/>
    </row>
    <row r="33" spans="2:8" s="11" customFormat="1" ht="45.75" thickBot="1" x14ac:dyDescent="0.3">
      <c r="B33" s="6" t="s">
        <v>31</v>
      </c>
      <c r="C33" s="16" t="s">
        <v>60</v>
      </c>
      <c r="D33" s="13"/>
      <c r="E33" s="20" t="s">
        <v>59</v>
      </c>
      <c r="F33" s="21" t="s">
        <v>58</v>
      </c>
      <c r="G33" s="20" t="s">
        <v>61</v>
      </c>
      <c r="H33" s="21" t="s">
        <v>62</v>
      </c>
    </row>
    <row r="34" spans="2:8" ht="30" x14ac:dyDescent="0.25">
      <c r="B34" s="5" t="s">
        <v>6</v>
      </c>
      <c r="C34" s="39"/>
      <c r="D34" s="11"/>
      <c r="E34" s="14">
        <v>2</v>
      </c>
      <c r="F34" s="17">
        <f t="shared" ref="F34:F36" si="1">C34*E34</f>
        <v>0</v>
      </c>
      <c r="G34" s="18"/>
      <c r="H34" s="18"/>
    </row>
    <row r="35" spans="2:8" ht="30" x14ac:dyDescent="0.25">
      <c r="B35" s="5" t="s">
        <v>7</v>
      </c>
      <c r="C35" s="39"/>
      <c r="D35" s="11"/>
      <c r="E35" s="14">
        <v>1</v>
      </c>
      <c r="F35" s="17">
        <f t="shared" si="1"/>
        <v>0</v>
      </c>
      <c r="G35" s="18"/>
      <c r="H35" s="18"/>
    </row>
    <row r="36" spans="2:8" ht="45" x14ac:dyDescent="0.25">
      <c r="B36" s="5" t="s">
        <v>8</v>
      </c>
      <c r="C36" s="39"/>
      <c r="D36" s="11"/>
      <c r="E36" s="14">
        <v>1</v>
      </c>
      <c r="F36" s="17">
        <f t="shared" si="1"/>
        <v>0</v>
      </c>
      <c r="G36" s="18"/>
      <c r="H36" s="18"/>
    </row>
    <row r="37" spans="2:8" s="11" customFormat="1" ht="74.25" customHeight="1" thickBot="1" x14ac:dyDescent="0.3">
      <c r="B37" s="47" t="s">
        <v>103</v>
      </c>
      <c r="C37" s="48"/>
      <c r="D37" s="3"/>
      <c r="E37" s="15">
        <f>SUM(E34:E36)</f>
        <v>4</v>
      </c>
      <c r="F37" s="15">
        <f>SUMIF(F34:F36,"&lt;9",F34:F36)</f>
        <v>0</v>
      </c>
      <c r="G37" s="15">
        <f>SUMIFS(E34:E36,F34:F36,"&lt;9")</f>
        <v>4</v>
      </c>
      <c r="H37" s="19">
        <f>F37/G37</f>
        <v>0</v>
      </c>
    </row>
    <row r="38" spans="2:8" s="11" customFormat="1" ht="15.75" thickBot="1" x14ac:dyDescent="0.3">
      <c r="C38" s="2"/>
      <c r="D38" s="2"/>
      <c r="E38" s="9"/>
    </row>
    <row r="39" spans="2:8" s="11" customFormat="1" ht="36.75" customHeight="1" x14ac:dyDescent="0.25">
      <c r="B39" s="50" t="s">
        <v>35</v>
      </c>
      <c r="C39" s="51"/>
      <c r="D39" s="1"/>
      <c r="E39" s="9"/>
    </row>
    <row r="40" spans="2:8" s="11" customFormat="1" ht="45.75" thickBot="1" x14ac:dyDescent="0.3">
      <c r="B40" s="6" t="s">
        <v>31</v>
      </c>
      <c r="C40" s="16" t="s">
        <v>60</v>
      </c>
      <c r="D40" s="13"/>
      <c r="E40" s="20" t="s">
        <v>59</v>
      </c>
      <c r="F40" s="21" t="s">
        <v>58</v>
      </c>
      <c r="G40" s="20" t="s">
        <v>61</v>
      </c>
      <c r="H40" s="21" t="s">
        <v>62</v>
      </c>
    </row>
    <row r="41" spans="2:8" ht="30" x14ac:dyDescent="0.25">
      <c r="B41" s="5" t="s">
        <v>9</v>
      </c>
      <c r="C41" s="39"/>
      <c r="D41" s="11"/>
      <c r="E41" s="14">
        <v>2</v>
      </c>
      <c r="F41" s="17">
        <f t="shared" ref="F41:F46" si="2">C41*E41</f>
        <v>0</v>
      </c>
      <c r="G41" s="18"/>
      <c r="H41" s="18"/>
    </row>
    <row r="42" spans="2:8" ht="60" x14ac:dyDescent="0.25">
      <c r="B42" s="5" t="s">
        <v>49</v>
      </c>
      <c r="C42" s="39"/>
      <c r="D42" s="11"/>
      <c r="E42" s="14">
        <v>1.5</v>
      </c>
      <c r="F42" s="17">
        <f t="shared" si="2"/>
        <v>0</v>
      </c>
      <c r="G42" s="18"/>
      <c r="H42" s="18"/>
    </row>
    <row r="43" spans="2:8" ht="30" x14ac:dyDescent="0.25">
      <c r="B43" s="5" t="s">
        <v>10</v>
      </c>
      <c r="C43" s="39"/>
      <c r="D43" s="11"/>
      <c r="E43" s="14">
        <v>1</v>
      </c>
      <c r="F43" s="17">
        <f t="shared" si="2"/>
        <v>0</v>
      </c>
      <c r="G43" s="18"/>
      <c r="H43" s="18"/>
    </row>
    <row r="44" spans="2:8" ht="30" x14ac:dyDescent="0.25">
      <c r="B44" s="5" t="s">
        <v>11</v>
      </c>
      <c r="C44" s="39"/>
      <c r="D44" s="11"/>
      <c r="E44" s="14">
        <v>1</v>
      </c>
      <c r="F44" s="17">
        <f t="shared" si="2"/>
        <v>0</v>
      </c>
      <c r="G44" s="18"/>
      <c r="H44" s="18"/>
    </row>
    <row r="45" spans="2:8" ht="30" x14ac:dyDescent="0.25">
      <c r="B45" s="5" t="s">
        <v>50</v>
      </c>
      <c r="C45" s="39"/>
      <c r="D45" s="11"/>
      <c r="E45" s="14">
        <v>1</v>
      </c>
      <c r="F45" s="17">
        <f t="shared" si="2"/>
        <v>0</v>
      </c>
      <c r="G45" s="18"/>
      <c r="H45" s="18"/>
    </row>
    <row r="46" spans="2:8" ht="45" x14ac:dyDescent="0.25">
      <c r="B46" s="5" t="s">
        <v>51</v>
      </c>
      <c r="C46" s="39"/>
      <c r="D46" s="11"/>
      <c r="E46" s="14">
        <v>1</v>
      </c>
      <c r="F46" s="17">
        <f t="shared" si="2"/>
        <v>0</v>
      </c>
      <c r="G46" s="18"/>
      <c r="H46" s="18"/>
    </row>
    <row r="47" spans="2:8" ht="60" customHeight="1" x14ac:dyDescent="0.25">
      <c r="B47" s="52" t="s">
        <v>47</v>
      </c>
      <c r="C47" s="53"/>
      <c r="D47" s="3"/>
      <c r="E47" s="15">
        <f>SUM(E41:E46)</f>
        <v>7.5</v>
      </c>
      <c r="F47" s="15">
        <f>SUMIF(F41:F46,"&lt;9",F41:F46)</f>
        <v>0</v>
      </c>
      <c r="G47" s="15">
        <f>SUMIFS(E41:E46,F41:F46,"&lt;9")</f>
        <v>7.5</v>
      </c>
      <c r="H47" s="19">
        <f>F47/G47</f>
        <v>0</v>
      </c>
    </row>
    <row r="48" spans="2:8" s="11" customFormat="1" ht="74.25" customHeight="1" thickBot="1" x14ac:dyDescent="0.3">
      <c r="B48" s="49" t="s">
        <v>106</v>
      </c>
      <c r="C48" s="48"/>
      <c r="D48" s="3"/>
      <c r="E48" s="9"/>
    </row>
    <row r="49" spans="2:8" s="11" customFormat="1" ht="15.75" thickBot="1" x14ac:dyDescent="0.3">
      <c r="C49" s="2"/>
      <c r="D49" s="2"/>
      <c r="E49" s="9"/>
    </row>
    <row r="50" spans="2:8" s="11" customFormat="1" ht="36.75" customHeight="1" x14ac:dyDescent="0.25">
      <c r="B50" s="50" t="s">
        <v>36</v>
      </c>
      <c r="C50" s="51"/>
      <c r="D50" s="1"/>
      <c r="E50" s="9"/>
    </row>
    <row r="51" spans="2:8" s="11" customFormat="1" ht="45.75" thickBot="1" x14ac:dyDescent="0.3">
      <c r="B51" s="6" t="s">
        <v>31</v>
      </c>
      <c r="C51" s="16" t="s">
        <v>60</v>
      </c>
      <c r="D51" s="13"/>
      <c r="E51" s="20" t="s">
        <v>59</v>
      </c>
      <c r="F51" s="21" t="s">
        <v>58</v>
      </c>
      <c r="G51" s="20" t="s">
        <v>61</v>
      </c>
      <c r="H51" s="21" t="s">
        <v>62</v>
      </c>
    </row>
    <row r="52" spans="2:8" ht="45" x14ac:dyDescent="0.25">
      <c r="B52" s="5" t="s">
        <v>52</v>
      </c>
      <c r="C52" s="39"/>
      <c r="D52" s="11"/>
      <c r="E52" s="14">
        <v>1</v>
      </c>
      <c r="F52" s="17">
        <f t="shared" ref="F52:F54" si="3">C52*E52</f>
        <v>0</v>
      </c>
      <c r="G52" s="18"/>
      <c r="H52" s="18"/>
    </row>
    <row r="53" spans="2:8" ht="30" x14ac:dyDescent="0.25">
      <c r="B53" s="5" t="s">
        <v>107</v>
      </c>
      <c r="C53" s="39"/>
      <c r="D53" s="11"/>
      <c r="E53" s="14">
        <v>1.5</v>
      </c>
      <c r="F53" s="17">
        <f t="shared" si="3"/>
        <v>0</v>
      </c>
      <c r="G53" s="18"/>
      <c r="H53" s="18"/>
    </row>
    <row r="54" spans="2:8" ht="30" x14ac:dyDescent="0.25">
      <c r="B54" s="5" t="s">
        <v>53</v>
      </c>
      <c r="C54" s="39"/>
      <c r="D54" s="11"/>
      <c r="E54" s="14">
        <v>1</v>
      </c>
      <c r="F54" s="17">
        <f t="shared" si="3"/>
        <v>0</v>
      </c>
      <c r="G54" s="18"/>
      <c r="H54" s="18"/>
    </row>
    <row r="55" spans="2:8" ht="60" customHeight="1" x14ac:dyDescent="0.25">
      <c r="B55" s="52" t="s">
        <v>48</v>
      </c>
      <c r="C55" s="53"/>
      <c r="D55" s="3"/>
      <c r="E55" s="15">
        <f>SUM(E52:E54)</f>
        <v>3.5</v>
      </c>
      <c r="F55" s="15">
        <f>SUMIF(F52:F54,"&lt;9",F52:F54)</f>
        <v>0</v>
      </c>
      <c r="G55" s="15">
        <f>SUMIFS(E52:E54,F52:F54,"&lt;9")</f>
        <v>3.5</v>
      </c>
      <c r="H55" s="19">
        <f>F55/G55</f>
        <v>0</v>
      </c>
    </row>
    <row r="56" spans="2:8" s="11" customFormat="1" ht="74.25" customHeight="1" thickBot="1" x14ac:dyDescent="0.3">
      <c r="B56" s="47" t="s">
        <v>101</v>
      </c>
      <c r="C56" s="48"/>
      <c r="D56" s="3"/>
      <c r="E56" s="9"/>
    </row>
    <row r="57" spans="2:8" s="11" customFormat="1" ht="15.75" thickBot="1" x14ac:dyDescent="0.3">
      <c r="C57" s="2"/>
      <c r="D57" s="2"/>
      <c r="E57" s="9"/>
    </row>
    <row r="58" spans="2:8" s="11" customFormat="1" ht="36.75" customHeight="1" x14ac:dyDescent="0.25">
      <c r="B58" s="50" t="s">
        <v>37</v>
      </c>
      <c r="C58" s="51"/>
      <c r="D58" s="1"/>
      <c r="E58" s="9"/>
    </row>
    <row r="59" spans="2:8" s="11" customFormat="1" ht="45.75" thickBot="1" x14ac:dyDescent="0.3">
      <c r="B59" s="6" t="s">
        <v>31</v>
      </c>
      <c r="C59" s="16" t="s">
        <v>60</v>
      </c>
      <c r="D59" s="13"/>
      <c r="E59" s="20" t="s">
        <v>59</v>
      </c>
      <c r="F59" s="21" t="s">
        <v>58</v>
      </c>
      <c r="G59" s="20" t="s">
        <v>61</v>
      </c>
      <c r="H59" s="21" t="s">
        <v>62</v>
      </c>
    </row>
    <row r="60" spans="2:8" ht="30" x14ac:dyDescent="0.25">
      <c r="B60" s="5" t="s">
        <v>12</v>
      </c>
      <c r="C60" s="39"/>
      <c r="D60" s="11"/>
      <c r="E60" s="14">
        <v>1</v>
      </c>
      <c r="F60" s="17">
        <f t="shared" ref="F60:F64" si="4">C60*E60</f>
        <v>0</v>
      </c>
      <c r="G60" s="18"/>
      <c r="H60" s="18"/>
    </row>
    <row r="61" spans="2:8" ht="30" x14ac:dyDescent="0.25">
      <c r="B61" s="5" t="s">
        <v>13</v>
      </c>
      <c r="C61" s="39"/>
      <c r="D61" s="11"/>
      <c r="E61" s="14">
        <v>1</v>
      </c>
      <c r="F61" s="17">
        <f t="shared" si="4"/>
        <v>0</v>
      </c>
      <c r="G61" s="18"/>
      <c r="H61" s="18"/>
    </row>
    <row r="62" spans="2:8" ht="30" x14ac:dyDescent="0.25">
      <c r="B62" s="5" t="s">
        <v>14</v>
      </c>
      <c r="C62" s="39"/>
      <c r="D62" s="11"/>
      <c r="E62" s="14">
        <v>2</v>
      </c>
      <c r="F62" s="17">
        <f t="shared" si="4"/>
        <v>0</v>
      </c>
      <c r="G62" s="18"/>
      <c r="H62" s="18"/>
    </row>
    <row r="63" spans="2:8" ht="30" x14ac:dyDescent="0.25">
      <c r="B63" s="5" t="s">
        <v>15</v>
      </c>
      <c r="C63" s="39"/>
      <c r="D63" s="11"/>
      <c r="E63" s="14">
        <v>1</v>
      </c>
      <c r="F63" s="17">
        <f t="shared" si="4"/>
        <v>0</v>
      </c>
      <c r="G63" s="18"/>
      <c r="H63" s="18"/>
    </row>
    <row r="64" spans="2:8" ht="30" x14ac:dyDescent="0.25">
      <c r="B64" s="5" t="s">
        <v>108</v>
      </c>
      <c r="C64" s="39"/>
      <c r="D64" s="11"/>
      <c r="E64" s="14">
        <v>1</v>
      </c>
      <c r="F64" s="17">
        <f t="shared" si="4"/>
        <v>0</v>
      </c>
      <c r="G64" s="18"/>
      <c r="H64" s="18"/>
    </row>
    <row r="65" spans="2:8" s="11" customFormat="1" ht="74.25" customHeight="1" thickBot="1" x14ac:dyDescent="0.3">
      <c r="B65" s="49" t="s">
        <v>102</v>
      </c>
      <c r="C65" s="48"/>
      <c r="D65" s="3"/>
      <c r="E65" s="15">
        <f>SUM(E60:E64)</f>
        <v>6</v>
      </c>
      <c r="F65" s="15">
        <f>SUMIF(F60:F64,"&lt;9",F60:F64)</f>
        <v>0</v>
      </c>
      <c r="G65" s="15">
        <f>SUMIFS(E60:E64,F60:F64,"&lt;9")</f>
        <v>6</v>
      </c>
      <c r="H65" s="19">
        <f>F65/G65</f>
        <v>0</v>
      </c>
    </row>
    <row r="66" spans="2:8" s="11" customFormat="1" ht="15.75" thickBot="1" x14ac:dyDescent="0.3">
      <c r="C66" s="2"/>
      <c r="D66" s="2"/>
      <c r="E66" s="9"/>
    </row>
    <row r="67" spans="2:8" s="11" customFormat="1" ht="36.75" customHeight="1" x14ac:dyDescent="0.25">
      <c r="B67" s="50" t="s">
        <v>38</v>
      </c>
      <c r="C67" s="51"/>
      <c r="D67" s="1"/>
      <c r="E67" s="9"/>
    </row>
    <row r="68" spans="2:8" s="11" customFormat="1" ht="45.75" thickBot="1" x14ac:dyDescent="0.3">
      <c r="B68" s="6" t="s">
        <v>31</v>
      </c>
      <c r="C68" s="16" t="s">
        <v>60</v>
      </c>
      <c r="D68" s="13"/>
      <c r="E68" s="20" t="s">
        <v>59</v>
      </c>
      <c r="F68" s="21" t="s">
        <v>58</v>
      </c>
      <c r="G68" s="20" t="s">
        <v>61</v>
      </c>
      <c r="H68" s="21" t="s">
        <v>62</v>
      </c>
    </row>
    <row r="69" spans="2:8" ht="45" x14ac:dyDescent="0.25">
      <c r="B69" s="5" t="s">
        <v>16</v>
      </c>
      <c r="C69" s="39"/>
      <c r="D69" s="11"/>
      <c r="E69" s="14">
        <v>1</v>
      </c>
      <c r="F69" s="17">
        <f t="shared" ref="F69:F72" si="5">C69*E69</f>
        <v>0</v>
      </c>
      <c r="G69" s="18"/>
      <c r="H69" s="18"/>
    </row>
    <row r="70" spans="2:8" ht="30" x14ac:dyDescent="0.25">
      <c r="B70" s="5" t="s">
        <v>17</v>
      </c>
      <c r="C70" s="39"/>
      <c r="D70" s="11"/>
      <c r="E70" s="14">
        <v>1.5</v>
      </c>
      <c r="F70" s="17">
        <f t="shared" si="5"/>
        <v>0</v>
      </c>
      <c r="G70" s="18"/>
      <c r="H70" s="18"/>
    </row>
    <row r="71" spans="2:8" x14ac:dyDescent="0.25">
      <c r="B71" s="5" t="s">
        <v>18</v>
      </c>
      <c r="C71" s="39"/>
      <c r="D71" s="11"/>
      <c r="E71" s="14">
        <v>1</v>
      </c>
      <c r="F71" s="17">
        <f t="shared" si="5"/>
        <v>0</v>
      </c>
      <c r="G71" s="18"/>
      <c r="H71" s="18"/>
    </row>
    <row r="72" spans="2:8" ht="45" x14ac:dyDescent="0.25">
      <c r="B72" s="5" t="s">
        <v>109</v>
      </c>
      <c r="C72" s="39"/>
      <c r="D72" s="11"/>
      <c r="E72" s="14">
        <v>1.5</v>
      </c>
      <c r="F72" s="17">
        <f t="shared" si="5"/>
        <v>0</v>
      </c>
      <c r="G72" s="18"/>
      <c r="H72" s="18"/>
    </row>
    <row r="73" spans="2:8" s="11" customFormat="1" ht="74.25" customHeight="1" thickBot="1" x14ac:dyDescent="0.3">
      <c r="B73" s="47" t="s">
        <v>103</v>
      </c>
      <c r="C73" s="48"/>
      <c r="D73" s="3"/>
      <c r="E73" s="15">
        <f>SUM(E69:E72)</f>
        <v>5</v>
      </c>
      <c r="F73" s="15">
        <f>SUMIF(F69:F72,"&lt;9",F69:F72)</f>
        <v>0</v>
      </c>
      <c r="G73" s="15">
        <f>SUMIFS(E69:E72,F69:F72,"&lt;9")</f>
        <v>5</v>
      </c>
      <c r="H73" s="19">
        <f>F73/G73</f>
        <v>0</v>
      </c>
    </row>
    <row r="74" spans="2:8" s="11" customFormat="1" ht="15.75" thickBot="1" x14ac:dyDescent="0.3">
      <c r="C74" s="2"/>
      <c r="D74" s="2"/>
      <c r="E74" s="9"/>
    </row>
    <row r="75" spans="2:8" s="11" customFormat="1" ht="36.75" customHeight="1" x14ac:dyDescent="0.25">
      <c r="B75" s="50" t="s">
        <v>39</v>
      </c>
      <c r="C75" s="51"/>
      <c r="D75" s="1"/>
      <c r="E75" s="9"/>
    </row>
    <row r="76" spans="2:8" s="11" customFormat="1" ht="45.75" thickBot="1" x14ac:dyDescent="0.3">
      <c r="B76" s="6" t="s">
        <v>31</v>
      </c>
      <c r="C76" s="16" t="s">
        <v>60</v>
      </c>
      <c r="D76" s="13"/>
      <c r="E76" s="20" t="s">
        <v>59</v>
      </c>
      <c r="F76" s="21" t="s">
        <v>58</v>
      </c>
      <c r="G76" s="20" t="s">
        <v>61</v>
      </c>
      <c r="H76" s="21" t="s">
        <v>62</v>
      </c>
    </row>
    <row r="77" spans="2:8" ht="60" x14ac:dyDescent="0.25">
      <c r="B77" s="5" t="s">
        <v>110</v>
      </c>
      <c r="C77" s="39"/>
      <c r="D77" s="11"/>
      <c r="E77" s="14">
        <v>1</v>
      </c>
      <c r="F77" s="17">
        <f t="shared" ref="F77:F79" si="6">C77*E77</f>
        <v>0</v>
      </c>
      <c r="G77" s="18"/>
      <c r="H77" s="18"/>
    </row>
    <row r="78" spans="2:8" ht="30" x14ac:dyDescent="0.25">
      <c r="B78" s="5" t="s">
        <v>19</v>
      </c>
      <c r="C78" s="39"/>
      <c r="D78" s="11"/>
      <c r="E78" s="14">
        <v>1.5</v>
      </c>
      <c r="F78" s="17">
        <f t="shared" si="6"/>
        <v>0</v>
      </c>
      <c r="G78" s="18"/>
      <c r="H78" s="18"/>
    </row>
    <row r="79" spans="2:8" ht="30" x14ac:dyDescent="0.25">
      <c r="B79" s="5" t="s">
        <v>20</v>
      </c>
      <c r="C79" s="39"/>
      <c r="D79" s="11"/>
      <c r="E79" s="14">
        <v>1</v>
      </c>
      <c r="F79" s="17">
        <f t="shared" si="6"/>
        <v>0</v>
      </c>
      <c r="G79" s="18"/>
      <c r="H79" s="18"/>
    </row>
    <row r="80" spans="2:8" s="11" customFormat="1" ht="74.25" customHeight="1" thickBot="1" x14ac:dyDescent="0.3">
      <c r="B80" s="49" t="s">
        <v>100</v>
      </c>
      <c r="C80" s="48"/>
      <c r="D80" s="3"/>
      <c r="E80" s="15">
        <f>SUM(E77:E79)</f>
        <v>3.5</v>
      </c>
      <c r="F80" s="15">
        <f>SUMIF(F77:F79,"&lt;9",F77:F79)</f>
        <v>0</v>
      </c>
      <c r="G80" s="15">
        <f>SUMIFS(E77:E79,F77:F79,"&lt;9")</f>
        <v>3.5</v>
      </c>
      <c r="H80" s="19">
        <f>F80/G80</f>
        <v>0</v>
      </c>
    </row>
    <row r="81" spans="2:8" s="11" customFormat="1" ht="15.75" thickBot="1" x14ac:dyDescent="0.3">
      <c r="C81" s="2"/>
      <c r="D81" s="2"/>
      <c r="E81" s="9"/>
    </row>
    <row r="82" spans="2:8" s="11" customFormat="1" ht="36.75" customHeight="1" x14ac:dyDescent="0.25">
      <c r="B82" s="50" t="s">
        <v>40</v>
      </c>
      <c r="C82" s="51"/>
      <c r="D82" s="1"/>
      <c r="E82" s="9"/>
    </row>
    <row r="83" spans="2:8" s="11" customFormat="1" ht="45.75" thickBot="1" x14ac:dyDescent="0.3">
      <c r="B83" s="6" t="s">
        <v>31</v>
      </c>
      <c r="C83" s="16" t="s">
        <v>60</v>
      </c>
      <c r="D83" s="13"/>
      <c r="E83" s="20" t="s">
        <v>59</v>
      </c>
      <c r="F83" s="21" t="s">
        <v>58</v>
      </c>
      <c r="G83" s="20" t="s">
        <v>61</v>
      </c>
      <c r="H83" s="21" t="s">
        <v>62</v>
      </c>
    </row>
    <row r="84" spans="2:8" ht="30" x14ac:dyDescent="0.25">
      <c r="B84" s="5" t="s">
        <v>21</v>
      </c>
      <c r="C84" s="39"/>
      <c r="D84" s="11"/>
      <c r="E84" s="14">
        <v>2</v>
      </c>
      <c r="F84" s="17">
        <f t="shared" ref="F84:F89" si="7">C84*E84</f>
        <v>0</v>
      </c>
      <c r="G84" s="18"/>
      <c r="H84" s="18"/>
    </row>
    <row r="85" spans="2:8" x14ac:dyDescent="0.25">
      <c r="B85" s="5" t="s">
        <v>92</v>
      </c>
      <c r="C85" s="39"/>
      <c r="D85" s="11"/>
      <c r="E85" s="14">
        <v>1.5</v>
      </c>
      <c r="F85" s="17">
        <f t="shared" si="7"/>
        <v>0</v>
      </c>
      <c r="G85" s="18"/>
      <c r="H85" s="18"/>
    </row>
    <row r="86" spans="2:8" ht="30" x14ac:dyDescent="0.25">
      <c r="B86" s="5" t="s">
        <v>93</v>
      </c>
      <c r="C86" s="39"/>
      <c r="D86" s="11"/>
      <c r="E86" s="14">
        <v>1</v>
      </c>
      <c r="F86" s="17">
        <f t="shared" si="7"/>
        <v>0</v>
      </c>
      <c r="G86" s="18"/>
      <c r="H86" s="18"/>
    </row>
    <row r="87" spans="2:8" ht="30" x14ac:dyDescent="0.25">
      <c r="B87" s="5" t="s">
        <v>94</v>
      </c>
      <c r="C87" s="39"/>
      <c r="D87" s="11"/>
      <c r="E87" s="14">
        <v>1</v>
      </c>
      <c r="F87" s="17">
        <f t="shared" si="7"/>
        <v>0</v>
      </c>
      <c r="G87" s="18"/>
      <c r="H87" s="18"/>
    </row>
    <row r="88" spans="2:8" ht="30" x14ac:dyDescent="0.25">
      <c r="B88" s="5" t="s">
        <v>95</v>
      </c>
      <c r="C88" s="39"/>
      <c r="D88" s="11"/>
      <c r="E88" s="14">
        <v>1</v>
      </c>
      <c r="F88" s="17">
        <f t="shared" si="7"/>
        <v>0</v>
      </c>
      <c r="G88" s="18"/>
      <c r="H88" s="18"/>
    </row>
    <row r="89" spans="2:8" ht="30" x14ac:dyDescent="0.25">
      <c r="B89" s="5" t="s">
        <v>96</v>
      </c>
      <c r="C89" s="39"/>
      <c r="D89" s="11"/>
      <c r="E89" s="14">
        <v>1</v>
      </c>
      <c r="F89" s="17">
        <f t="shared" si="7"/>
        <v>0</v>
      </c>
      <c r="G89" s="18"/>
      <c r="H89" s="18"/>
    </row>
    <row r="90" spans="2:8" ht="24" customHeight="1" x14ac:dyDescent="0.25">
      <c r="B90" s="55" t="s">
        <v>54</v>
      </c>
      <c r="C90" s="56"/>
      <c r="D90" s="4"/>
      <c r="E90" s="15">
        <f>SUM(E84:E89)</f>
        <v>7.5</v>
      </c>
      <c r="F90" s="15">
        <f>SUMIF(F84:F89,"&lt;9",F84:F89)</f>
        <v>0</v>
      </c>
      <c r="G90" s="15">
        <f>SUMIFS(E84:E89,F84:F89,"&lt;9")</f>
        <v>7.5</v>
      </c>
      <c r="H90" s="19">
        <f>F90/G90</f>
        <v>0</v>
      </c>
    </row>
    <row r="91" spans="2:8" s="11" customFormat="1" ht="74.25" customHeight="1" thickBot="1" x14ac:dyDescent="0.3">
      <c r="B91" s="47" t="s">
        <v>101</v>
      </c>
      <c r="C91" s="48"/>
      <c r="D91" s="3"/>
    </row>
    <row r="92" spans="2:8" s="11" customFormat="1" ht="15.75" thickBot="1" x14ac:dyDescent="0.3">
      <c r="C92" s="2"/>
      <c r="D92" s="2"/>
      <c r="E92" s="9"/>
    </row>
    <row r="93" spans="2:8" s="11" customFormat="1" ht="36.75" customHeight="1" x14ac:dyDescent="0.25">
      <c r="B93" s="50" t="s">
        <v>41</v>
      </c>
      <c r="C93" s="51"/>
      <c r="D93" s="1"/>
      <c r="E93" s="9"/>
    </row>
    <row r="94" spans="2:8" s="11" customFormat="1" ht="45.75" thickBot="1" x14ac:dyDescent="0.3">
      <c r="B94" s="6" t="s">
        <v>31</v>
      </c>
      <c r="C94" s="16" t="s">
        <v>60</v>
      </c>
      <c r="D94" s="13"/>
      <c r="E94" s="20" t="s">
        <v>59</v>
      </c>
      <c r="F94" s="21" t="s">
        <v>58</v>
      </c>
      <c r="G94" s="20" t="s">
        <v>61</v>
      </c>
      <c r="H94" s="21" t="s">
        <v>62</v>
      </c>
    </row>
    <row r="95" spans="2:8" ht="30" x14ac:dyDescent="0.25">
      <c r="B95" s="5" t="s">
        <v>22</v>
      </c>
      <c r="C95" s="39"/>
      <c r="D95" s="11"/>
      <c r="E95" s="14">
        <v>1</v>
      </c>
      <c r="F95" s="17">
        <f t="shared" ref="F95:F99" si="8">C95*E95</f>
        <v>0</v>
      </c>
      <c r="G95" s="18"/>
      <c r="H95" s="18"/>
    </row>
    <row r="96" spans="2:8" ht="60" x14ac:dyDescent="0.25">
      <c r="B96" s="5" t="s">
        <v>23</v>
      </c>
      <c r="C96" s="39"/>
      <c r="D96" s="11"/>
      <c r="E96" s="14">
        <v>1.5</v>
      </c>
      <c r="F96" s="17">
        <f t="shared" si="8"/>
        <v>0</v>
      </c>
      <c r="G96" s="18"/>
      <c r="H96" s="18"/>
    </row>
    <row r="97" spans="2:8" ht="45" x14ac:dyDescent="0.25">
      <c r="B97" s="5" t="s">
        <v>24</v>
      </c>
      <c r="C97" s="39"/>
      <c r="D97" s="11"/>
      <c r="E97" s="14">
        <v>1</v>
      </c>
      <c r="F97" s="17">
        <f t="shared" si="8"/>
        <v>0</v>
      </c>
      <c r="G97" s="18"/>
      <c r="H97" s="18"/>
    </row>
    <row r="98" spans="2:8" ht="30" x14ac:dyDescent="0.25">
      <c r="B98" s="5" t="s">
        <v>25</v>
      </c>
      <c r="C98" s="39"/>
      <c r="D98" s="11"/>
      <c r="E98" s="14">
        <v>1</v>
      </c>
      <c r="F98" s="17">
        <f t="shared" si="8"/>
        <v>0</v>
      </c>
      <c r="G98" s="18"/>
      <c r="H98" s="18"/>
    </row>
    <row r="99" spans="2:8" ht="30" x14ac:dyDescent="0.25">
      <c r="B99" s="5" t="s">
        <v>26</v>
      </c>
      <c r="C99" s="39"/>
      <c r="D99" s="11"/>
      <c r="E99" s="14">
        <v>1</v>
      </c>
      <c r="F99" s="17">
        <f t="shared" si="8"/>
        <v>0</v>
      </c>
      <c r="G99" s="18"/>
      <c r="H99" s="18"/>
    </row>
    <row r="100" spans="2:8" s="11" customFormat="1" ht="74.25" customHeight="1" thickBot="1" x14ac:dyDescent="0.3">
      <c r="B100" s="49" t="s">
        <v>102</v>
      </c>
      <c r="C100" s="48"/>
      <c r="D100" s="3"/>
      <c r="E100" s="15">
        <f>SUM(E95:E99)</f>
        <v>5.5</v>
      </c>
      <c r="F100" s="15">
        <f>SUMIF(F95:F99,"&lt;9",F95:F99)</f>
        <v>0</v>
      </c>
      <c r="G100" s="15">
        <f>SUMIFS(E95:E99,F95:F99,"&lt;9")</f>
        <v>5.5</v>
      </c>
      <c r="H100" s="19">
        <f>F100/G100</f>
        <v>0</v>
      </c>
    </row>
    <row r="101" spans="2:8" s="11" customFormat="1" ht="15.75" thickBot="1" x14ac:dyDescent="0.3">
      <c r="C101" s="2"/>
      <c r="D101" s="2"/>
      <c r="E101" s="9"/>
    </row>
    <row r="102" spans="2:8" s="11" customFormat="1" ht="36.75" customHeight="1" x14ac:dyDescent="0.25">
      <c r="B102" s="50" t="s">
        <v>42</v>
      </c>
      <c r="C102" s="51"/>
      <c r="D102" s="1"/>
      <c r="E102" s="9"/>
    </row>
    <row r="103" spans="2:8" s="11" customFormat="1" ht="45.75" thickBot="1" x14ac:dyDescent="0.3">
      <c r="B103" s="6" t="s">
        <v>31</v>
      </c>
      <c r="C103" s="16" t="s">
        <v>60</v>
      </c>
      <c r="D103" s="13"/>
      <c r="E103" s="20" t="s">
        <v>59</v>
      </c>
      <c r="F103" s="21" t="s">
        <v>58</v>
      </c>
      <c r="G103" s="20" t="s">
        <v>61</v>
      </c>
      <c r="H103" s="21" t="s">
        <v>62</v>
      </c>
    </row>
    <row r="104" spans="2:8" ht="45" x14ac:dyDescent="0.25">
      <c r="B104" s="5" t="s">
        <v>27</v>
      </c>
      <c r="C104" s="39"/>
      <c r="D104" s="11"/>
      <c r="E104" s="14">
        <v>2</v>
      </c>
      <c r="F104" s="17">
        <f t="shared" ref="F104:F106" si="9">C104*E104</f>
        <v>0</v>
      </c>
      <c r="G104" s="18"/>
      <c r="H104" s="18"/>
    </row>
    <row r="105" spans="2:8" ht="30" x14ac:dyDescent="0.25">
      <c r="B105" s="5" t="s">
        <v>28</v>
      </c>
      <c r="C105" s="39"/>
      <c r="D105" s="11"/>
      <c r="E105" s="14">
        <v>1</v>
      </c>
      <c r="F105" s="17">
        <f t="shared" si="9"/>
        <v>0</v>
      </c>
      <c r="G105" s="18"/>
      <c r="H105" s="18"/>
    </row>
    <row r="106" spans="2:8" ht="45" x14ac:dyDescent="0.25">
      <c r="B106" s="5" t="s">
        <v>29</v>
      </c>
      <c r="C106" s="39"/>
      <c r="D106" s="11"/>
      <c r="E106" s="14">
        <v>1</v>
      </c>
      <c r="F106" s="17">
        <f t="shared" si="9"/>
        <v>0</v>
      </c>
      <c r="G106" s="18"/>
      <c r="H106" s="18"/>
    </row>
    <row r="107" spans="2:8" s="11" customFormat="1" ht="74.25" customHeight="1" thickBot="1" x14ac:dyDescent="0.3">
      <c r="B107" s="47" t="s">
        <v>101</v>
      </c>
      <c r="C107" s="48"/>
      <c r="D107" s="3"/>
      <c r="E107" s="15">
        <f>SUM(E104:E106)</f>
        <v>4</v>
      </c>
      <c r="F107" s="15">
        <f>SUMIF(F104:F106,"&lt;9",F104:F106)</f>
        <v>0</v>
      </c>
      <c r="G107" s="15">
        <f>SUMIFS(E104:E106,F104:F106,"&lt;9")</f>
        <v>4</v>
      </c>
      <c r="H107" s="19">
        <f>F107/G107</f>
        <v>0</v>
      </c>
    </row>
  </sheetData>
  <sheetProtection algorithmName="SHA-512" hashValue="sW0El8VJYoN0i88brK88mDy3FQnz+HhbRoQ/5CML4JlUn5qVKGraRPoJmr6NIuLQhneXxB3hYD+SIk0QrgcEcw==" saltValue="d8RRPV5KP1HWtE9+uueIMA==" spinCount="100000" sheet="1" objects="1" scenarios="1"/>
  <mergeCells count="29">
    <mergeCell ref="B90:C90"/>
    <mergeCell ref="B19:C19"/>
    <mergeCell ref="B30:C30"/>
    <mergeCell ref="B37:C37"/>
    <mergeCell ref="B58:C58"/>
    <mergeCell ref="B67:C67"/>
    <mergeCell ref="B75:C75"/>
    <mergeCell ref="B82:C82"/>
    <mergeCell ref="B80:C80"/>
    <mergeCell ref="B91:C91"/>
    <mergeCell ref="B100:C100"/>
    <mergeCell ref="B107:C107"/>
    <mergeCell ref="B93:C93"/>
    <mergeCell ref="B102:C102"/>
    <mergeCell ref="B2:C2"/>
    <mergeCell ref="B73:C73"/>
    <mergeCell ref="B65:C65"/>
    <mergeCell ref="B56:C56"/>
    <mergeCell ref="B12:C12"/>
    <mergeCell ref="B21:C21"/>
    <mergeCell ref="B32:C32"/>
    <mergeCell ref="B39:C39"/>
    <mergeCell ref="B50:C50"/>
    <mergeCell ref="B48:C48"/>
    <mergeCell ref="B18:C18"/>
    <mergeCell ref="B29:C29"/>
    <mergeCell ref="B47:C47"/>
    <mergeCell ref="B9:C9"/>
    <mergeCell ref="B55:C55"/>
  </mergeCells>
  <conditionalFormatting sqref="C14">
    <cfRule type="colorScale" priority="12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15:C17">
    <cfRule type="colorScale" priority="11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23:C28">
    <cfRule type="colorScale" priority="10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34:C36">
    <cfRule type="colorScale" priority="9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41:C46">
    <cfRule type="colorScale" priority="8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52:C54">
    <cfRule type="colorScale" priority="7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60:C64">
    <cfRule type="colorScale" priority="6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69:C72">
    <cfRule type="colorScale" priority="5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77:C79">
    <cfRule type="colorScale" priority="4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84:C89">
    <cfRule type="colorScale" priority="3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95:C99">
    <cfRule type="colorScale" priority="2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conditionalFormatting sqref="C104:C106">
    <cfRule type="colorScale" priority="1">
      <colorScale>
        <cfvo type="num" val="0"/>
        <cfvo type="num" val="1"/>
        <cfvo type="num" val="9"/>
        <color rgb="FFFF0000"/>
        <color rgb="FF00B050"/>
        <color rgb="FFFFC000"/>
      </colorScale>
    </cfRule>
  </conditionalFormatting>
  <dataValidations count="1">
    <dataValidation type="list" allowBlank="1" showInputMessage="1" showErrorMessage="1" sqref="C14:C17 C95:C99 C23:C28 C41:C46 C34:C36 C52:C54 C60:C64 C77:C79 C69:C72 C84:C89 C104:C106">
      <formula1>si_no</formula1>
    </dataValidation>
  </dataValidations>
  <pageMargins left="0.7" right="0.7" top="0.75" bottom="0.75" header="0.3" footer="0.3"/>
  <pageSetup scale="65" orientation="portrait" r:id="rId1"/>
  <rowBreaks count="2" manualBreakCount="2">
    <brk id="31" max="2" man="1"/>
    <brk id="81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H31"/>
  <sheetViews>
    <sheetView workbookViewId="0">
      <selection activeCell="F15" sqref="F15"/>
    </sheetView>
  </sheetViews>
  <sheetFormatPr baseColWidth="10" defaultRowHeight="15" x14ac:dyDescent="0.25"/>
  <cols>
    <col min="1" max="1" width="2" style="23" customWidth="1"/>
    <col min="2" max="2" width="59.7109375" style="23" customWidth="1"/>
    <col min="3" max="3" width="11.42578125" style="23"/>
    <col min="4" max="4" width="24.140625" style="23" customWidth="1"/>
    <col min="5" max="5" width="21.140625" style="23" customWidth="1"/>
    <col min="6" max="6" width="20.5703125" style="23" customWidth="1"/>
    <col min="7" max="7" width="19.5703125" style="23" customWidth="1"/>
    <col min="8" max="16384" width="11.42578125" style="23"/>
  </cols>
  <sheetData>
    <row r="2" spans="2:8" ht="18.75" x14ac:dyDescent="0.3">
      <c r="B2" s="57" t="s">
        <v>91</v>
      </c>
      <c r="C2" s="57"/>
      <c r="D2" s="57"/>
      <c r="E2" s="57"/>
      <c r="F2" s="57"/>
      <c r="G2" s="57"/>
    </row>
    <row r="4" spans="2:8" x14ac:dyDescent="0.25">
      <c r="B4" s="24" t="s">
        <v>63</v>
      </c>
      <c r="C4" s="35">
        <v>11</v>
      </c>
    </row>
    <row r="5" spans="2:8" x14ac:dyDescent="0.25">
      <c r="B5" s="24" t="s">
        <v>64</v>
      </c>
      <c r="C5" s="35">
        <v>48</v>
      </c>
    </row>
    <row r="6" spans="2:8" x14ac:dyDescent="0.25">
      <c r="C6" s="36"/>
    </row>
    <row r="7" spans="2:8" x14ac:dyDescent="0.25">
      <c r="B7" s="24" t="s">
        <v>66</v>
      </c>
      <c r="C7" s="35">
        <f>COUNTIF(Medición!C:C,9)</f>
        <v>0</v>
      </c>
    </row>
    <row r="8" spans="2:8" x14ac:dyDescent="0.25">
      <c r="B8" s="24" t="s">
        <v>90</v>
      </c>
      <c r="C8" s="35">
        <f>C5-C7</f>
        <v>48</v>
      </c>
    </row>
    <row r="9" spans="2:8" x14ac:dyDescent="0.25">
      <c r="B9" s="24" t="s">
        <v>67</v>
      </c>
      <c r="C9" s="35">
        <f>COUNTIF(Medición!C:C,1)</f>
        <v>0</v>
      </c>
    </row>
    <row r="10" spans="2:8" x14ac:dyDescent="0.25">
      <c r="B10" s="24" t="s">
        <v>68</v>
      </c>
      <c r="C10" s="37">
        <f>C9/C8</f>
        <v>0</v>
      </c>
    </row>
    <row r="12" spans="2:8" ht="18.75" x14ac:dyDescent="0.3">
      <c r="B12" s="57" t="s">
        <v>87</v>
      </c>
      <c r="C12" s="57"/>
      <c r="D12" s="57"/>
      <c r="E12" s="57"/>
      <c r="F12" s="57"/>
      <c r="G12" s="57"/>
    </row>
    <row r="13" spans="2:8" ht="5.25" customHeight="1" x14ac:dyDescent="0.25"/>
    <row r="14" spans="2:8" ht="30" x14ac:dyDescent="0.25">
      <c r="B14" s="26" t="s">
        <v>70</v>
      </c>
      <c r="C14" s="27" t="s">
        <v>69</v>
      </c>
      <c r="D14" s="28" t="s">
        <v>66</v>
      </c>
      <c r="E14" s="28" t="s">
        <v>65</v>
      </c>
      <c r="F14" s="28" t="s">
        <v>67</v>
      </c>
      <c r="G14" s="27" t="s">
        <v>98</v>
      </c>
    </row>
    <row r="15" spans="2:8" ht="30" x14ac:dyDescent="0.25">
      <c r="B15" s="34" t="s">
        <v>71</v>
      </c>
      <c r="C15" s="29">
        <v>4</v>
      </c>
      <c r="D15" s="29">
        <f>COUNTIF(Medición!$C$14:$C$17,9)</f>
        <v>0</v>
      </c>
      <c r="E15" s="29">
        <f>C15-D15</f>
        <v>4</v>
      </c>
      <c r="F15" s="29">
        <f>COUNTIF(Medición!$C$14:$C$17,1)</f>
        <v>0</v>
      </c>
      <c r="G15" s="32">
        <f>IF(C15-D15=0,"No Aplica",Medición!H18)</f>
        <v>0</v>
      </c>
      <c r="H15" s="25"/>
    </row>
    <row r="16" spans="2:8" ht="30" x14ac:dyDescent="0.25">
      <c r="B16" s="34" t="s">
        <v>72</v>
      </c>
      <c r="C16" s="29">
        <v>6</v>
      </c>
      <c r="D16" s="29">
        <f>COUNTIF(Medición!$C$23:$C$28,9)</f>
        <v>0</v>
      </c>
      <c r="E16" s="29">
        <f t="shared" ref="E16:E25" si="0">C16-D16</f>
        <v>6</v>
      </c>
      <c r="F16" s="29">
        <f>COUNTIF(Medición!$C$23:$C$28,1)</f>
        <v>0</v>
      </c>
      <c r="G16" s="33">
        <f>IF(C16-D16=0,"No Aplica",Medición!H29)</f>
        <v>0</v>
      </c>
      <c r="H16" s="25"/>
    </row>
    <row r="17" spans="2:8" ht="30" x14ac:dyDescent="0.25">
      <c r="B17" s="34" t="s">
        <v>73</v>
      </c>
      <c r="C17" s="29">
        <v>3</v>
      </c>
      <c r="D17" s="29">
        <f>COUNTIF(Medición!$C$34:$C$36,9)</f>
        <v>0</v>
      </c>
      <c r="E17" s="29">
        <f t="shared" si="0"/>
        <v>3</v>
      </c>
      <c r="F17" s="29">
        <f>COUNTIF(Medición!$C$34:$C$36,1)</f>
        <v>0</v>
      </c>
      <c r="G17" s="33">
        <f>IF(C17-D17=0,"No Aplica",Medición!H37)</f>
        <v>0</v>
      </c>
      <c r="H17" s="25"/>
    </row>
    <row r="18" spans="2:8" ht="30" x14ac:dyDescent="0.25">
      <c r="B18" s="34" t="s">
        <v>74</v>
      </c>
      <c r="C18" s="29">
        <v>6</v>
      </c>
      <c r="D18" s="29">
        <f>COUNTIF(Medición!$C$41:$C$46,9)</f>
        <v>0</v>
      </c>
      <c r="E18" s="29">
        <f t="shared" si="0"/>
        <v>6</v>
      </c>
      <c r="F18" s="29">
        <f>COUNTIF(Medición!$C$41:$C$46,1)</f>
        <v>0</v>
      </c>
      <c r="G18" s="33">
        <f>IF(C18-D18=0,"No Aplica",Medición!H47)</f>
        <v>0</v>
      </c>
      <c r="H18" s="25"/>
    </row>
    <row r="19" spans="2:8" ht="21.75" customHeight="1" x14ac:dyDescent="0.25">
      <c r="B19" s="34" t="s">
        <v>75</v>
      </c>
      <c r="C19" s="29">
        <v>3</v>
      </c>
      <c r="D19" s="29">
        <f>COUNTIF(Medición!$C$52:$C$54,9)</f>
        <v>0</v>
      </c>
      <c r="E19" s="29">
        <f t="shared" si="0"/>
        <v>3</v>
      </c>
      <c r="F19" s="29">
        <f>COUNTIF(Medición!$C$52:$C$54,1)</f>
        <v>0</v>
      </c>
      <c r="G19" s="33">
        <f>IF(C19-D19=0,"No Aplica",Medición!H55)</f>
        <v>0</v>
      </c>
      <c r="H19" s="25"/>
    </row>
    <row r="20" spans="2:8" ht="30" x14ac:dyDescent="0.25">
      <c r="B20" s="34" t="s">
        <v>76</v>
      </c>
      <c r="C20" s="29">
        <v>5</v>
      </c>
      <c r="D20" s="29">
        <f>COUNTIF(Medición!$C$60:$C$64,9)</f>
        <v>0</v>
      </c>
      <c r="E20" s="29">
        <f t="shared" si="0"/>
        <v>5</v>
      </c>
      <c r="F20" s="29">
        <f>COUNTIF(Medición!$C$60:$C$64,1)</f>
        <v>0</v>
      </c>
      <c r="G20" s="33">
        <f>IF(C20-D20=0,"No Aplica",Medición!H65)</f>
        <v>0</v>
      </c>
      <c r="H20" s="25"/>
    </row>
    <row r="21" spans="2:8" ht="30" x14ac:dyDescent="0.25">
      <c r="B21" s="34" t="s">
        <v>77</v>
      </c>
      <c r="C21" s="29">
        <v>4</v>
      </c>
      <c r="D21" s="29">
        <f>COUNTIF(Medición!$C$69:$C$72,9)</f>
        <v>0</v>
      </c>
      <c r="E21" s="29">
        <f t="shared" si="0"/>
        <v>4</v>
      </c>
      <c r="F21" s="29">
        <f>COUNTIF(Medición!$C$69:$C$72,1)</f>
        <v>0</v>
      </c>
      <c r="G21" s="33">
        <f>IF(C21-D21=0,"No Aplica",Medición!H73)</f>
        <v>0</v>
      </c>
      <c r="H21" s="25"/>
    </row>
    <row r="22" spans="2:8" ht="30" x14ac:dyDescent="0.25">
      <c r="B22" s="34" t="s">
        <v>78</v>
      </c>
      <c r="C22" s="29">
        <v>3</v>
      </c>
      <c r="D22" s="29">
        <f>COUNTIF(Medición!$C$77:$C$79,9)</f>
        <v>0</v>
      </c>
      <c r="E22" s="29">
        <f t="shared" si="0"/>
        <v>3</v>
      </c>
      <c r="F22" s="29">
        <f>COUNTIF(Medición!$C$77:$C$79,1)</f>
        <v>0</v>
      </c>
      <c r="G22" s="33">
        <f>IF(C22-D22=0,"No Aplica",Medición!H80)</f>
        <v>0</v>
      </c>
      <c r="H22" s="25"/>
    </row>
    <row r="23" spans="2:8" ht="30" x14ac:dyDescent="0.25">
      <c r="B23" s="34" t="s">
        <v>79</v>
      </c>
      <c r="C23" s="29">
        <v>6</v>
      </c>
      <c r="D23" s="29">
        <f>COUNTIF(Medición!$C$84:$C$89,9)</f>
        <v>0</v>
      </c>
      <c r="E23" s="29">
        <f t="shared" si="0"/>
        <v>6</v>
      </c>
      <c r="F23" s="29">
        <f>COUNTIF(Medición!$C$84:$C$89,1)</f>
        <v>0</v>
      </c>
      <c r="G23" s="33">
        <f>IF(C23-D23=0,"No Aplica",Medición!H90)</f>
        <v>0</v>
      </c>
      <c r="H23" s="25"/>
    </row>
    <row r="24" spans="2:8" ht="30" x14ac:dyDescent="0.25">
      <c r="B24" s="34" t="s">
        <v>80</v>
      </c>
      <c r="C24" s="29">
        <v>5</v>
      </c>
      <c r="D24" s="29">
        <f>COUNTIF(Medición!$C$95:$C$99,9)</f>
        <v>0</v>
      </c>
      <c r="E24" s="29">
        <f t="shared" si="0"/>
        <v>5</v>
      </c>
      <c r="F24" s="29">
        <f>COUNTIF(Medición!$C$95:$C$99,1)</f>
        <v>0</v>
      </c>
      <c r="G24" s="33">
        <f>IF(C24-D24=0,"No Aplica",Medición!H100)</f>
        <v>0</v>
      </c>
      <c r="H24" s="25"/>
    </row>
    <row r="25" spans="2:8" ht="30" x14ac:dyDescent="0.25">
      <c r="B25" s="34" t="s">
        <v>81</v>
      </c>
      <c r="C25" s="29">
        <v>3</v>
      </c>
      <c r="D25" s="29">
        <f>COUNTIF(Medición!$C$104:$C$106,9)</f>
        <v>0</v>
      </c>
      <c r="E25" s="29">
        <f t="shared" si="0"/>
        <v>3</v>
      </c>
      <c r="F25" s="29">
        <f>COUNTIF(Medición!$C$104:$C$106,1)</f>
        <v>0</v>
      </c>
      <c r="G25" s="33">
        <f>IF(C25-D25=0,"No Aplica",Medición!H107)</f>
        <v>0</v>
      </c>
      <c r="H25" s="25"/>
    </row>
    <row r="26" spans="2:8" ht="15.75" x14ac:dyDescent="0.25">
      <c r="B26" s="44" t="s">
        <v>82</v>
      </c>
      <c r="C26" s="44">
        <f>SUM(C15:C25)</f>
        <v>48</v>
      </c>
      <c r="D26" s="44">
        <f t="shared" ref="D26:F26" si="1">SUM(D15:D25)</f>
        <v>0</v>
      </c>
      <c r="E26" s="44">
        <f t="shared" si="1"/>
        <v>48</v>
      </c>
      <c r="F26" s="44">
        <f t="shared" si="1"/>
        <v>0</v>
      </c>
      <c r="G26" s="30"/>
    </row>
    <row r="27" spans="2:8" ht="15.75" thickBot="1" x14ac:dyDescent="0.3"/>
    <row r="28" spans="2:8" ht="15.75" x14ac:dyDescent="0.25">
      <c r="B28" s="41" t="s">
        <v>83</v>
      </c>
    </row>
    <row r="29" spans="2:8" ht="15.75" x14ac:dyDescent="0.25">
      <c r="B29" s="42" t="s">
        <v>84</v>
      </c>
    </row>
    <row r="30" spans="2:8" ht="15.75" x14ac:dyDescent="0.25">
      <c r="B30" s="40" t="s">
        <v>85</v>
      </c>
    </row>
    <row r="31" spans="2:8" ht="16.5" thickBot="1" x14ac:dyDescent="0.3">
      <c r="B31" s="43" t="s">
        <v>86</v>
      </c>
    </row>
  </sheetData>
  <sheetProtection sheet="1" objects="1" scenarios="1"/>
  <mergeCells count="2">
    <mergeCell ref="B12:G12"/>
    <mergeCell ref="B2:G2"/>
  </mergeCells>
  <conditionalFormatting sqref="G15:G25">
    <cfRule type="iconSet" priority="1">
      <iconSet>
        <cfvo type="percent" val="0"/>
        <cfvo type="percent" val="50.1"/>
        <cfvo type="percent" val="80.099999999999994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P13" sqref="P13"/>
    </sheetView>
  </sheetViews>
  <sheetFormatPr baseColWidth="10" defaultRowHeight="15" x14ac:dyDescent="0.25"/>
  <cols>
    <col min="1" max="1" width="4.5703125" style="38" customWidth="1"/>
    <col min="2" max="16384" width="11.42578125" style="38"/>
  </cols>
  <sheetData/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Lista</vt:lpstr>
      <vt:lpstr>Introducción</vt:lpstr>
      <vt:lpstr>Medición</vt:lpstr>
      <vt:lpstr>Resultados</vt:lpstr>
      <vt:lpstr>Gráfico</vt:lpstr>
      <vt:lpstr>Introducción!_ftn1</vt:lpstr>
      <vt:lpstr>Introducción!_ftn2</vt:lpstr>
      <vt:lpstr>Introducción!_ftnref1</vt:lpstr>
      <vt:lpstr>Introducción!_ftnref2</vt:lpstr>
      <vt:lpstr>Medición!Área_de_impresión</vt:lpstr>
      <vt:lpstr>red</vt:lpstr>
      <vt:lpstr>si_no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Adriana Torres</cp:lastModifiedBy>
  <cp:lastPrinted>2015-08-25T17:14:19Z</cp:lastPrinted>
  <dcterms:created xsi:type="dcterms:W3CDTF">2013-10-11T18:56:30Z</dcterms:created>
  <dcterms:modified xsi:type="dcterms:W3CDTF">2015-08-25T17:29:44Z</dcterms:modified>
</cp:coreProperties>
</file>